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9270" tabRatio="70"/>
  </bookViews>
  <sheets>
    <sheet name="Лист1" sheetId="1" r:id="rId1"/>
  </sheets>
  <definedNames>
    <definedName name="_xlnm.Print_Area" localSheetId="0">Лист1!$A$1:$U$112</definedName>
  </definedNames>
  <calcPr calcId="114210"/>
</workbook>
</file>

<file path=xl/calcChain.xml><?xml version="1.0" encoding="utf-8"?>
<calcChain xmlns="http://schemas.openxmlformats.org/spreadsheetml/2006/main">
  <c r="U108" i="1"/>
  <c r="T108"/>
  <c r="U105"/>
  <c r="T105"/>
  <c r="U99"/>
  <c r="T99"/>
  <c r="U92"/>
  <c r="T92"/>
  <c r="U83"/>
  <c r="T83"/>
  <c r="U77"/>
  <c r="U75"/>
  <c r="T77"/>
  <c r="U69"/>
  <c r="T69"/>
  <c r="T50"/>
  <c r="T46"/>
  <c r="U46"/>
  <c r="U40"/>
  <c r="T40"/>
  <c r="U37"/>
  <c r="T37"/>
  <c r="U23"/>
  <c r="T23"/>
  <c r="U11"/>
  <c r="T11"/>
  <c r="U110"/>
  <c r="T75"/>
  <c r="T110"/>
  <c r="S105"/>
  <c r="R105"/>
  <c r="Q105"/>
  <c r="P105"/>
  <c r="S69"/>
  <c r="R69"/>
  <c r="S50"/>
  <c r="S46"/>
  <c r="R50"/>
  <c r="R46"/>
  <c r="Q50"/>
  <c r="Q46"/>
  <c r="P50"/>
  <c r="P46"/>
  <c r="S37"/>
  <c r="R37"/>
  <c r="Q37"/>
  <c r="P37"/>
  <c r="S108"/>
  <c r="R108"/>
  <c r="Q108"/>
  <c r="P108"/>
  <c r="S77"/>
  <c r="R77"/>
  <c r="Q77"/>
  <c r="P77"/>
  <c r="S83"/>
  <c r="R83"/>
  <c r="Q83"/>
  <c r="P83"/>
  <c r="S99"/>
  <c r="R99"/>
  <c r="Q99"/>
  <c r="P99"/>
  <c r="S92"/>
  <c r="R92"/>
  <c r="Q92"/>
  <c r="P92"/>
  <c r="S11"/>
  <c r="R11"/>
  <c r="Q11"/>
  <c r="P11"/>
  <c r="S40"/>
  <c r="R40"/>
  <c r="Q40"/>
  <c r="P40"/>
  <c r="S23"/>
  <c r="R23"/>
  <c r="Q23"/>
  <c r="P23"/>
  <c r="S75"/>
  <c r="R75"/>
  <c r="S110"/>
  <c r="R110"/>
  <c r="P75"/>
  <c r="P110"/>
  <c r="Q75"/>
  <c r="Q110"/>
  <c r="O77"/>
  <c r="N77"/>
  <c r="O108"/>
  <c r="N108"/>
  <c r="O105"/>
  <c r="N105"/>
  <c r="O99"/>
  <c r="N99"/>
  <c r="O92"/>
  <c r="N92"/>
  <c r="O83"/>
  <c r="N83"/>
  <c r="O50"/>
  <c r="N50"/>
  <c r="O46"/>
  <c r="N46"/>
  <c r="O40"/>
  <c r="N40"/>
  <c r="O37"/>
  <c r="N37"/>
  <c r="O23"/>
  <c r="N23"/>
  <c r="O11"/>
  <c r="N11"/>
  <c r="M40"/>
  <c r="L40"/>
  <c r="M105"/>
  <c r="L105"/>
  <c r="N75"/>
  <c r="N110"/>
  <c r="O75"/>
  <c r="O110"/>
  <c r="M50"/>
  <c r="L50"/>
  <c r="M46"/>
  <c r="L46"/>
  <c r="M99"/>
  <c r="L99"/>
  <c r="M108"/>
  <c r="L108"/>
  <c r="M92"/>
  <c r="L92"/>
  <c r="M83"/>
  <c r="L83"/>
  <c r="M75"/>
  <c r="M37"/>
  <c r="L37"/>
  <c r="M23"/>
  <c r="L23"/>
  <c r="M11"/>
  <c r="L11"/>
  <c r="J108"/>
  <c r="J105"/>
  <c r="J99"/>
  <c r="J92"/>
  <c r="J83"/>
  <c r="J50"/>
  <c r="J40"/>
  <c r="J37"/>
  <c r="J23"/>
  <c r="J11"/>
  <c r="K108"/>
  <c r="K105"/>
  <c r="K99"/>
  <c r="K92"/>
  <c r="K83"/>
  <c r="K50"/>
  <c r="K40"/>
  <c r="K37"/>
  <c r="K23"/>
  <c r="K11"/>
  <c r="I108"/>
  <c r="H108"/>
  <c r="I105"/>
  <c r="H105"/>
  <c r="I99"/>
  <c r="H99"/>
  <c r="I92"/>
  <c r="H92"/>
  <c r="I83"/>
  <c r="H83"/>
  <c r="I50"/>
  <c r="H50"/>
  <c r="H46"/>
  <c r="I46"/>
  <c r="I40"/>
  <c r="H40"/>
  <c r="H23"/>
  <c r="I23"/>
  <c r="I37"/>
  <c r="H37"/>
  <c r="I11"/>
  <c r="H11"/>
  <c r="G83"/>
  <c r="F83"/>
  <c r="J75"/>
  <c r="M110"/>
  <c r="J46"/>
  <c r="J110"/>
  <c r="H75"/>
  <c r="I75"/>
  <c r="K46"/>
  <c r="K75"/>
  <c r="H110"/>
  <c r="I110"/>
  <c r="G99"/>
  <c r="G105"/>
  <c r="G108"/>
  <c r="G50"/>
  <c r="G46"/>
  <c r="G40"/>
  <c r="G37"/>
  <c r="G23"/>
  <c r="G11"/>
  <c r="F23"/>
  <c r="F105"/>
  <c r="F108"/>
  <c r="F99"/>
  <c r="G92"/>
  <c r="F92"/>
  <c r="F37"/>
  <c r="F11"/>
  <c r="F40"/>
  <c r="F50"/>
  <c r="K110"/>
  <c r="F75"/>
  <c r="F46"/>
  <c r="G75"/>
  <c r="G110"/>
  <c r="F110"/>
  <c r="L75"/>
  <c r="L110"/>
</calcChain>
</file>

<file path=xl/sharedStrings.xml><?xml version="1.0" encoding="utf-8"?>
<sst xmlns="http://schemas.openxmlformats.org/spreadsheetml/2006/main" count="260" uniqueCount="169">
  <si>
    <t>0210000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</si>
  <si>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</si>
  <si>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</si>
  <si>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Капітальні видатки</t>
  </si>
  <si>
    <t>0210180</t>
  </si>
  <si>
    <t>Інша діяльність у сфері державного управління</t>
  </si>
  <si>
    <t>0218110</t>
  </si>
  <si>
    <t>Заходи із запобігання та ліквідації надзвичайних ситуацій та наслідків стихійного лиха</t>
  </si>
  <si>
    <t>0610000</t>
  </si>
  <si>
    <t>Управління освіти Прилуцької міської ради</t>
  </si>
  <si>
    <t>0610160</t>
  </si>
  <si>
    <t>0611161</t>
  </si>
  <si>
    <t>Забезпечення діяльності інших закладів у сфері освіти</t>
  </si>
  <si>
    <t>0617640</t>
  </si>
  <si>
    <t>Заходи з енергозбереження</t>
  </si>
  <si>
    <t>0800000</t>
  </si>
  <si>
    <t>0813031</t>
  </si>
  <si>
    <t>Надання інших пільг окремим категоріям громадян відповідно до законодавства</t>
  </si>
  <si>
    <t>Капітальні трансферти населенню</t>
  </si>
  <si>
    <t>1000000</t>
  </si>
  <si>
    <t>Відділ культури та туризму  Прилуцької міської ради (головний розпорядник)</t>
  </si>
  <si>
    <t>1010160</t>
  </si>
  <si>
    <t>1014030</t>
  </si>
  <si>
    <t>Забезпечення діяльності бібліотек</t>
  </si>
  <si>
    <t>Управління житлово-комунального господарства Прилуцької міської ради</t>
  </si>
  <si>
    <t>Реконструкція каналізаційної насосної станції № 2 по вулиці Білецького-Носенка,7/2 з заміною каналізаційних мереж</t>
  </si>
  <si>
    <t>«Реконструкція  будівлі (цокольний поверх АТС-4) під центр надання адміністративних послуг по вул. Івана Скоропадського, 102 в м. Прилуки Чернігівської області».</t>
  </si>
  <si>
    <t>Утримання та розвиток автомобільних доріг та дорожньої інфраструктури за рахунок коштів місцевого бюджету</t>
  </si>
  <si>
    <t xml:space="preserve"> Зовнішнє запозичення шляхом залучення кредиту 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             м.  Прилуки”  </t>
  </si>
  <si>
    <t>Управління містобудування та архітектури Прилуцької міської ради</t>
  </si>
  <si>
    <t>1610160</t>
  </si>
  <si>
    <t>3710000</t>
  </si>
  <si>
    <t>Фінансове управління Прилуцької міської ради</t>
  </si>
  <si>
    <t>3710160</t>
  </si>
  <si>
    <t>Усього</t>
  </si>
  <si>
    <t>Бюджет сесія 17.12.19</t>
  </si>
  <si>
    <t>1800000 В/З</t>
  </si>
  <si>
    <t>4358419,48             зал Б/Р</t>
  </si>
  <si>
    <t>13999000 зал субв С-Е</t>
  </si>
  <si>
    <t>Виконання інвестиційних проектів в рамках здійснення заходів щодо соціально-економічного розвитку окремих територій</t>
  </si>
  <si>
    <t>950000 В/З</t>
  </si>
  <si>
    <t>Виготовлення ПКД по об’єкту: "Капітальний ремонт відділення екстреної та невідкладної допомоги КНП "ПЦМЛ" по вул. Київська, 56 у м. Прилуки Чернігівської обл."</t>
  </si>
  <si>
    <t>Виготовлення проєктно-кошторисної документації по об’єкту: "Капітальний ремонт дороги по вул.Київській (від вул.Ю.Коптєва до вул.Котляревського) в м.Прилуки Чернігівської області" з поданням та проходженням експертизи ;</t>
  </si>
  <si>
    <t>Виготовлення проєктно-кошторисної документації по об’єкту: "Капітальний ремонт дороги по вул.Костянтинівській (від вул. Гімназичної до вул.Пушкіна) в м.Прилуки Чернігівської області" з поданням та проходженням експертизи</t>
  </si>
  <si>
    <t>Капітальний ремонт дороги по вул.Київській (від вул.Ю.Коптєва до вул.Котляревського) в м.Прилуки Чернігівської області;</t>
  </si>
  <si>
    <t>Капітальний ремонт дороги по вул. Костянтинівській (від вул.Гімназичної до вул.Пушкіна) в м.Прилуки Чернігівської області;</t>
  </si>
  <si>
    <t>2020000 із ЗФ</t>
  </si>
  <si>
    <t>1680000 Б/Р</t>
  </si>
  <si>
    <t>Капітальний ремонт дорожнього покриття проїзної частини вул.Незалежності в м.Прилуки Чернігівської області;</t>
  </si>
  <si>
    <t xml:space="preserve">Капітальний ремонт дорожнього покриття проїзної частини вул.Андріївської (від вул.1 Травня до вул.Костянтинівської) в м.Прилуки Чернігівської області </t>
  </si>
  <si>
    <t>15000 В/З</t>
  </si>
  <si>
    <t xml:space="preserve">виготовлення ПКД по об’єкту: "Капітальний ремонт пішохідного переходу з встановленням світлофору по вул. Київська, 56 у м. Прилуки Чернігівської обл." </t>
  </si>
  <si>
    <t>0611020</t>
  </si>
  <si>
    <t>0611090</t>
  </si>
  <si>
    <t>Зміни розп 15.01.20 №11р   65 сесія  13.02.2020 ріш №8</t>
  </si>
  <si>
    <t>Надання позашкільної освіти позашкільними закладами освіти, заходи із позашкільної роботи з дітьми</t>
  </si>
  <si>
    <t>110000 депут міс</t>
  </si>
  <si>
    <t>283182 В/З</t>
  </si>
  <si>
    <t>виготовлення проектної документації з поданням та проходженням експертизи: "Реконструкція відрізку проїзної частини та тротуару з влаштуванням ливневої каналізації на перехресті вул. Скоропадського та вїзду  Опанасівський в м. Прилуки Чернігівської області</t>
  </si>
  <si>
    <t>виготовлення проектної документації по об`єкту "Капітальний ремонт проїзної частини шляхом улаштування пішохідного переходу на перехресті вул. Земська та вул. Миколаївська в м.Прилуки Чернігівської області"</t>
  </si>
  <si>
    <t>Будівництво залізничного переїзду по вул. Челюскінців (1 км ПК 9) у м. Прилуки Чернігівської області"</t>
  </si>
  <si>
    <t>Капітальний ремонт дорожнього покриття проїзної частини вул. Костянтинівської (від вул. Вокзальної до вул. Гімназичної) в м.Прилуки Чернігівської області" ( АН)</t>
  </si>
  <si>
    <t>Виготовлення проектної документації об`єкту: "Капітальний ремонт житлового будинку (закріплення грунту основи фундаменту методом цементації) по вул. Юрія Коптєва, 60 в м.Прилуки, Чернігівської області</t>
  </si>
  <si>
    <t>Будівництво об'єктів житлово-комунального господарства</t>
  </si>
  <si>
    <t>Капітальний ремонт будівлі НВК № 15 (вимощення, система водовідведення з даху) за адресою: ІІ провулок Миколаївський, 14 А в м. Прилуки Чернігівської області</t>
  </si>
  <si>
    <t>Будівництво громадської вбиральні у центральній частині м. Прилуки Чернігівської області</t>
  </si>
  <si>
    <t>Будівництво інших об'єктів соціальної та виробничої інфраструктури комунальної власності</t>
  </si>
  <si>
    <t xml:space="preserve">Будівництво спортивного майданчику зі штучним покриттям Прилуцької дитячо-юнацької спортивної школи по вул. Пушкіна, 104 в м.Прилуки Чернігівської області з виділенням черговості: І-ша черга – улаштування спортивного майданчика з асфальтобетонним покриттям" 
- 20038,00 грн.
</t>
  </si>
  <si>
    <t>466019,84 зал субв</t>
  </si>
  <si>
    <t>48848,54           зал  субв</t>
  </si>
  <si>
    <t>Будівництво споруд, установ та закладів фізичної культури і спорту</t>
  </si>
  <si>
    <t xml:space="preserve"> 1. Будівництво майданчиків:
- для запасної трави,
- для вуличних тренажерів,
- для нагороджень
за адресою: Чернігівська область, м. Прилуки , вул. Пушкіна, 104" - </t>
  </si>
  <si>
    <t>2, Будівництво доріжки для скандинавської ходьби за адресою:
Чернігівська область, м. Прилуки , вул. Пушкіна, 104</t>
  </si>
  <si>
    <t xml:space="preserve">3,Будівництво манежу за адресою: Чернігівська область, м. Прилуки ,   вул. Пушкіна, 104" - </t>
  </si>
  <si>
    <t xml:space="preserve">4,Будівництво автостоянки за адресою:Чернігівська область, м. Прилуки, вул. Пушкіна, 104" </t>
  </si>
  <si>
    <t xml:space="preserve">5,Будівництво мереж зовнішнього освітлення за адресою:Чернігівська область, м. Прилуки , вул. Пушкіна, 104" </t>
  </si>
  <si>
    <t>1610000</t>
  </si>
  <si>
    <t xml:space="preserve">Реконструкція 
існуючої котельні за адресою: Чернігівська обл., м.Прилуки, вул. Пушкіна, 104"  
</t>
  </si>
  <si>
    <t>0212010</t>
  </si>
  <si>
    <t>Багатопрофільна стаціонарна медична допомога населенню</t>
  </si>
  <si>
    <t>Капітальні трансферти підприємствам (установам, організаціям)</t>
  </si>
  <si>
    <t xml:space="preserve"> програми "Сприяння виконанню депутатських повноважень депутатами Прилуцької міської ради на 2017-2020 роки":                                                грн</t>
  </si>
  <si>
    <t>0611010</t>
  </si>
  <si>
    <t>Субвенція з обл. б-ту на надання державної підтримки особам з особливими освітніми потребами (інклюзивні класи)</t>
  </si>
  <si>
    <t>Субвенція на забезпечення якісної, сучасної, та доступної загальної середньої освіти "НУШ"</t>
  </si>
  <si>
    <t xml:space="preserve">КП «Міськсвітло»
Створення необоротних активів: 
- Придбання багаторічних насаджень для облаштування паркової зони міста.
</t>
  </si>
  <si>
    <t>Внески до статутного капіталу суб’єктів господарювання</t>
  </si>
  <si>
    <t xml:space="preserve">Залишок коштів медичної субвенції 2020 року короновірус
</t>
  </si>
  <si>
    <t>Інша діяльність у сфері екології та охорони природних ресурсів</t>
  </si>
  <si>
    <t>Забезпечення діяльності музеїв i виставок</t>
  </si>
  <si>
    <t xml:space="preserve"> </t>
  </si>
  <si>
    <t>Надання загальної середньої освіти закладами загальної середньої освіти (у тому числі з дошкільними підрозділами (відділеннями, групами))</t>
  </si>
  <si>
    <t>Залишок коштів освітньої субвенції, що утворився на 01.01.2020 року на Ремонт та придбання обладнання для їдалень (харчоблоків) закладів загальної середньої освіти.</t>
  </si>
  <si>
    <t xml:space="preserve">«Капітальний ремонт з улаштуванням евакуаційних виходів дошкільного навчального закладу №3 інтелектуально-оздоровчого направлення Прилуцької міської ради Чернігівської області за адресою В/М № 12, буд.    № 7  в м. Прилуки Чернігівської області» </t>
  </si>
  <si>
    <t xml:space="preserve">Виготовлення проектно-кошторисної документації робочих проектів по об`єкту: «Капітальний ремонт з улаштуванням евакуаційних виходів дошкільного навчального закладу №3 інтелектуально-оздоровчого направлення Прилуцької міської ради Чернігівської області за адресою В/М № 12, буд. № 7  в м. Прилуки Чернігівської області» </t>
  </si>
  <si>
    <t xml:space="preserve">«Капітальний ремонт (вимощення, стіни, дах) приміщення ЗОШ І-ІІІ ступенів № 7 по вул.Земській, 36  в м. Прилуки Чернігівської області» </t>
  </si>
  <si>
    <t>Будівництво1 освітніх установ та закладів</t>
  </si>
  <si>
    <t>КП Прилукитепловодопостачання</t>
  </si>
  <si>
    <t xml:space="preserve">Виготовлення проєктно-кошторисної документації по об’єкту: 
 -Капітальний ремонт дорожнього покриття проїзної частини вул. І Козача (від вул.1 Травня до вул.Київської) в м.Прилуки Чернігівської області з поданням та проходженням експертизи –
</t>
  </si>
  <si>
    <t xml:space="preserve">Виготовлення проєктно-кошторисної документації по об’єкту: Капітальний ремонт дорожнього покриття проїзної частини вул.Івана Скоропадського (від вул. Незалежності до вул.Земської) в м.Прилуки Чернігівської області” з поданням та проходженням експертизи </t>
  </si>
  <si>
    <t xml:space="preserve">Виготовлення проєктно-кошторисної документації по об’єкту: Капітальний ремонт дорожнього покриття проїзної частини вул.Котляревського (від вул.Київської до вул.Берегової) в м.Прилуки Чернігівської області” з поданням та проходженням експертизи </t>
  </si>
  <si>
    <t xml:space="preserve">Виготовлення проєктно-кошторисної документації по об’єкту: Капітальний ремонт дорожнього покриття проїзної частини вул.1 Травня (від вул.Юрія Коптєва до вул.І Козачої ) в м.Прилуки Чернігівської області” з поданням та проходженням експертизи </t>
  </si>
  <si>
    <t>Виконання коригування та проведення експертизи робочого проекту «Капітальний ремонт дорожнього покриття проїзної частини вул.. Вокзальної (від вул.. Київської до вул..1 Травня) в м. Прилуки Чернігівської області (коригування з додаванням ІІІ-ої черги)</t>
  </si>
  <si>
    <t xml:space="preserve">КП «Міськсвітло»
-придбання виробничого обладнання довгострокового користування для модернізації ліній електропередач зовнішнього освітлення
</t>
  </si>
  <si>
    <t xml:space="preserve">КП «Міськсвітло»
Створення необоротних активів: придбання багаторічних насаджень для облаштування паркової зони міста.
</t>
  </si>
  <si>
    <t>Виготовлення проєктно-кошторисної документації по об’єкту:
-Капітальний ремонт дорожнього покриття проїзної частини вул.Перемоги  в м.Прилуки Чернігівської області (І черга — від вул.Київської до вул. Гвардійської. ІІ черга — від вул.Гвардійської до вул.Промислової) з поданням та проходженням експертизи</t>
  </si>
  <si>
    <t>Реалізація проектів з реконструкції,капітального ремонту приймальних відділеньв опорних закладах охорони здоров"яу госпітальних округах</t>
  </si>
  <si>
    <t>Уточнений план на 01.09.2020</t>
  </si>
  <si>
    <t>Каса на 01.09.2020</t>
  </si>
  <si>
    <t xml:space="preserve">Залишок коштів медичної субвенції 2020 року  цмл
</t>
  </si>
  <si>
    <t>Залишок коштів медичної субвенції 2019 року  дл</t>
  </si>
  <si>
    <t xml:space="preserve"> програми "Сприяння виконанню депутатських повноважень депутатами Прилуцької міської ради на 2017-2020 роки":     Капітальний ремонт будівлі НВК № 15 (вимощення, система водовідведення з даху) за адресою: ІІ провулок Миколаївський, 14 А в м. Прилуки Чернігівської області                                           грн</t>
  </si>
  <si>
    <t>Код Програмної класифікації видатків та кредитування місцевих бюджетів</t>
  </si>
  <si>
    <t>Співфінансування на забезпечення якісної, сучасної, та доступної загальної середньої освіти "НУШ" в розмірі 30%</t>
  </si>
  <si>
    <t xml:space="preserve">Співфінансування освітньої субвенції  в розмірі 30%  за напрямом "Ремонт та придбання обладнання для їдалень (харчоблоків)  закладів загальної середньої освіти  </t>
  </si>
  <si>
    <t>Співфінансування по проекту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</t>
  </si>
  <si>
    <t xml:space="preserve">Вільний залишок, корегування ПКД по об’єкту: "Капітальний ремонт дорожнього покриття проїзної частини вул. Незалежності в м.Прилуки Чернігівської області" з поданням та проходженням експертизи </t>
  </si>
  <si>
    <t>2972955,60               зал НЕФКО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</si>
  <si>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</si>
  <si>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t xml:space="preserve">вільний залишок,
: "Капітальний ремонт проїзної частини шляхом улаштування пішохідного переходу по вул. Садовій в м. Прилуки Чернігівської області
</t>
  </si>
  <si>
    <t xml:space="preserve">Уточнений план </t>
  </si>
  <si>
    <t>Найменування головного розпорядника коштів</t>
  </si>
  <si>
    <t>Найменування обєкта вілповідно до проектно-кошторисної документації</t>
  </si>
  <si>
    <t xml:space="preserve">Виконання </t>
  </si>
  <si>
    <t xml:space="preserve">Направлення коштів бюджету розвитку за 2020 рік </t>
  </si>
  <si>
    <t>тис.грн.</t>
  </si>
  <si>
    <r>
      <t>Виконавчий комітет  Прилуцької міської ради</t>
    </r>
    <r>
      <rPr>
        <b/>
        <i/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</si>
  <si>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158200</t>
    </r>
    <r>
      <rPr>
        <sz val="12"/>
        <rFont val="Times New Roman"/>
        <family val="1"/>
        <charset val="204"/>
      </rPr>
      <t xml:space="preserve"> Субв з ОБ особл потр у бюдж</t>
    </r>
  </si>
  <si>
    <r>
      <t>Управління праці та СЗН  Прилуцької міської ради</t>
    </r>
    <r>
      <rPr>
        <b/>
        <i/>
        <sz val="12"/>
        <rFont val="Times New Roman"/>
        <family val="1"/>
        <charset val="204"/>
      </rPr>
      <t xml:space="preserve"> </t>
    </r>
  </si>
  <si>
    <r>
      <t>Будівництво</t>
    </r>
    <r>
      <rPr>
        <b/>
        <vertAlign val="superscript"/>
        <sz val="12"/>
        <rFont val="Times New Roman"/>
        <family val="1"/>
        <charset val="204"/>
      </rPr>
      <t>-1</t>
    </r>
    <r>
      <rPr>
        <sz val="12"/>
        <rFont val="Times New Roman"/>
        <family val="1"/>
        <charset val="204"/>
      </rPr>
      <t> об'єктів житлово-комунального господарства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</si>
  <si>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</si>
  <si>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b/>
        <vertAlign val="superscript"/>
        <sz val="12"/>
        <rFont val="Times New Roman"/>
        <family val="1"/>
        <charset val="204"/>
      </rPr>
      <t>-1</t>
    </r>
    <r>
      <rPr>
        <sz val="12"/>
        <rFont val="Times New Roman"/>
        <family val="1"/>
        <charset val="204"/>
      </rPr>
      <t> інших об'єктів соціальної та виробничої інфраструктури комунальної власності</t>
    </r>
  </si>
  <si>
    <r>
      <rPr>
        <b/>
        <sz val="12"/>
        <rFont val="Times New Roman"/>
        <family val="1"/>
        <charset val="204"/>
      </rPr>
      <t>вільний залишок,</t>
    </r>
    <r>
      <rPr>
        <sz val="12"/>
        <rFont val="Times New Roman"/>
        <family val="1"/>
        <charset val="204"/>
      </rPr>
      <t xml:space="preserve">
ПКД по об’єкту: "Капітальний ремонт проїзної частини шляхом улаштування пішохідного переходу по вул. Садовій в м. Прилуки Чернігівської області
</t>
    </r>
  </si>
  <si>
    <r>
      <rPr>
        <u/>
        <sz val="12"/>
        <rFont val="Times New Roman"/>
        <family val="1"/>
        <charset val="204"/>
      </rPr>
      <t>Вільний залишок за рахунок субвенції</t>
    </r>
    <r>
      <rPr>
        <sz val="12"/>
        <rFont val="Times New Roman"/>
        <family val="1"/>
        <charset val="204"/>
      </rPr>
      <t xml:space="preserve"> на здійснення заходів щодо соціально-економічного розвитку окремих територій "Будівництво ІІ корпусу школи-гімназії та реконструкція існуючого по вул. Київській, 190, в 
м. Прилуки Чернігівської області (І черга – будівництво ІІ корпусу)"
</t>
    </r>
  </si>
  <si>
    <r>
      <rPr>
        <b/>
        <sz val="12"/>
        <rFont val="Times New Roman"/>
        <family val="1"/>
        <charset val="204"/>
      </rPr>
      <t xml:space="preserve">Залиш субвенці С-Е </t>
    </r>
    <r>
      <rPr>
        <sz val="12"/>
        <rFont val="Times New Roman"/>
        <family val="1"/>
        <charset val="204"/>
      </rPr>
      <t xml:space="preserve"> Будівництво західної трибуни основного футбольного поля за адресою: вул. Пушкіна, 104 у м. Прилуки Чернігівської області": ї</t>
    </r>
  </si>
  <si>
    <r>
      <rPr>
        <u/>
        <sz val="12"/>
        <rFont val="Times New Roman"/>
        <family val="1"/>
        <charset val="204"/>
      </rPr>
      <t xml:space="preserve"> Співфінансування</t>
    </r>
    <r>
      <rPr>
        <sz val="12"/>
        <rFont val="Times New Roman"/>
        <family val="1"/>
        <charset val="204"/>
      </rPr>
      <t xml:space="preserve">  Будівництво західної трибуни основного футбольного поля за адресою: вул. Пушкіна, 104 у м. Прилуки Чернігівської області":</t>
    </r>
  </si>
  <si>
    <r>
      <rPr>
        <b/>
        <sz val="12"/>
        <rFont val="Times New Roman"/>
        <family val="1"/>
        <charset val="204"/>
      </rPr>
      <t>Залиш субвенці С-Е</t>
    </r>
    <r>
      <rPr>
        <sz val="12"/>
        <rFont val="Times New Roman"/>
        <family val="1"/>
        <charset val="204"/>
      </rPr>
      <t xml:space="preserve"> Капітальний ремонт терапевтичного відділення корпусу КЛПЗ "ПЦМЛ" по вул. Київській, 56 в м.Прилуки Чернігівської області":</t>
    </r>
  </si>
  <si>
    <r>
      <rPr>
        <u/>
        <sz val="12"/>
        <rFont val="Times New Roman"/>
        <family val="1"/>
        <charset val="204"/>
      </rPr>
      <t xml:space="preserve">Співфінансування </t>
    </r>
    <r>
      <rPr>
        <sz val="12"/>
        <rFont val="Times New Roman"/>
        <family val="1"/>
        <charset val="204"/>
      </rPr>
      <t>Капітальний ремонт терапевтичного відділення корпусу КЛПЗ "ПЦМЛ" по вул. Київській, 56 в м.Прилуки Чернігівської області":</t>
    </r>
  </si>
  <si>
    <t xml:space="preserve"> програми "Сприяння виконанню депутатських повноважень депутатами Прилуцької міської ради на 2017-2020 роки":                                           </t>
  </si>
  <si>
    <t xml:space="preserve"> програми "Сприяння виконанню депутатських повноважень депутатами Прилуцької міської ради на 2017-2020 роки":                                          </t>
  </si>
  <si>
    <t xml:space="preserve">ЗАТВЕРДЖЕНО </t>
  </si>
  <si>
    <t>Рішення міської ради</t>
  </si>
  <si>
    <t>Додаток 4</t>
  </si>
  <si>
    <t xml:space="preserve"> програми "Сприяння виконанню депутатських повноважень депутатами Прилуцької міської ради на 2017-2020 роки":                                              </t>
  </si>
  <si>
    <t xml:space="preserve">Залишок коштів медичної субвенції 2020 року 
</t>
  </si>
  <si>
    <t xml:space="preserve"> програми "Сприяння виконанню депутатських повноважень депутатами Прилуцької міської ради на 2017-2020 роки":                             </t>
  </si>
  <si>
    <t>Співфінансування по об’єкту: «Будівництво інженерних споруд та благоустрій(поліпшення технічного стану) р. Удай в межах м. Прилуки Чернігівської області на ділянці від ПК-32 до ПК-46 та від ПК-0* до ПК-5*» з них:</t>
  </si>
  <si>
    <t xml:space="preserve">Будівництво спортивного майданчику зі штучним покриттям Прилуцької дитячо-юнацької спортивної школи по вул. Пушкіна, 104 в м.Прилуки Чернігівської області з виділенням черговості: І-ша черга – улаштування спортивного майданчика з асфальтобетонним покриттям" 
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</si>
  <si>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</si>
  <si>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мистецькими школами</t>
  </si>
  <si>
    <r>
      <t xml:space="preserve">1011100 </t>
    </r>
    <r>
      <rPr>
        <sz val="8"/>
        <rFont val="Times New Roman"/>
        <family val="1"/>
        <charset val="204"/>
      </rPr>
      <t>ШК МИСТ</t>
    </r>
  </si>
  <si>
    <t>Співфінансування проекту:«Придбання рентгенівського діагностичного комплексу з цифровою обробкою зображення на два робочі місця»</t>
  </si>
  <si>
    <t>Начальник фінансовго управління міської ради                                                        О.І. Ворона</t>
  </si>
  <si>
    <t>___сесія ___скликання</t>
  </si>
  <si>
    <t xml:space="preserve"> ___________ 2020 року №___</t>
  </si>
  <si>
    <t>Уточнений план на 01.03.2020</t>
  </si>
  <si>
    <t>Каса на 01.03.2020</t>
  </si>
  <si>
    <t>Уточнений план на 01.04.2020</t>
  </si>
  <si>
    <t>Каса на 01.04.2020</t>
  </si>
  <si>
    <t>Уточнений план на 01.05.2020</t>
  </si>
  <si>
    <t>Каса на 01.05.2020</t>
  </si>
  <si>
    <t>Уточнений план на 01.06.2020</t>
  </si>
  <si>
    <t>Каса на 01.06.2020</t>
  </si>
  <si>
    <t>Уточнений план на 01.07.2020</t>
  </si>
  <si>
    <t>Каса на 01.07.2020</t>
  </si>
  <si>
    <t>Уточнений план на 01.08.2020</t>
  </si>
  <si>
    <t>Каса на 01.08.2020</t>
  </si>
  <si>
    <t>Виготовлення проектної документації на будівництво будівель і споруд позашкільного навчального закладу Прилуцької дитячо-юнацької спортивної школи Прилуцької міської ради за адресою: Чернігівська обл., м. Прилуки, вул. Пушкіна, 104 за погодженням виготовлених матеріалів із Федерацією легкої атлетики України (ФЛАУ), окремий  проект по стадії (ЕП) з поданням та проходженням експертизи:</t>
  </si>
  <si>
    <t>Управління капітального будівництва міської ради м. Прилуки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</si>
</sst>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ill="0" applyBorder="0" applyAlignment="0" applyProtection="0"/>
  </cellStyleXfs>
  <cellXfs count="177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2" fontId="2" fillId="2" borderId="4" xfId="0" quotePrefix="1" applyNumberFormat="1" applyFont="1" applyFill="1" applyBorder="1" applyAlignment="1">
      <alignment vertical="center" wrapText="1"/>
    </xf>
    <xf numFmtId="2" fontId="2" fillId="2" borderId="1" xfId="0" quotePrefix="1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2" fontId="3" fillId="3" borderId="1" xfId="0" quotePrefix="1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2" fontId="3" fillId="4" borderId="1" xfId="0" applyNumberFormat="1" applyFont="1" applyFill="1" applyBorder="1" applyAlignment="1">
      <alignment horizontal="left" vertical="top" wrapText="1"/>
    </xf>
    <xf numFmtId="2" fontId="3" fillId="3" borderId="5" xfId="0" applyNumberFormat="1" applyFont="1" applyFill="1" applyBorder="1" applyAlignment="1">
      <alignment horizontal="left"/>
    </xf>
    <xf numFmtId="164" fontId="2" fillId="2" borderId="0" xfId="0" applyNumberFormat="1" applyFont="1" applyFill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2" borderId="0" xfId="0" applyFont="1" applyFill="1" applyAlignment="1">
      <alignment horizontal="center"/>
    </xf>
    <xf numFmtId="49" fontId="3" fillId="4" borderId="1" xfId="0" applyNumberFormat="1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2" fillId="2" borderId="4" xfId="0" applyFont="1" applyFill="1" applyBorder="1"/>
    <xf numFmtId="0" fontId="2" fillId="2" borderId="9" xfId="0" applyFont="1" applyFill="1" applyBorder="1"/>
    <xf numFmtId="2" fontId="2" fillId="2" borderId="4" xfId="0" applyNumberFormat="1" applyFont="1" applyFill="1" applyBorder="1"/>
    <xf numFmtId="2" fontId="2" fillId="2" borderId="9" xfId="0" applyNumberFormat="1" applyFont="1" applyFill="1" applyBorder="1"/>
    <xf numFmtId="164" fontId="2" fillId="2" borderId="3" xfId="0" applyNumberFormat="1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 wrapText="1"/>
    </xf>
    <xf numFmtId="2" fontId="2" fillId="2" borderId="2" xfId="0" quotePrefix="1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2" fillId="2" borderId="4" xfId="0" quotePrefix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left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2" fontId="3" fillId="3" borderId="5" xfId="0" applyNumberFormat="1" applyFont="1" applyFill="1" applyBorder="1" applyAlignment="1">
      <alignment vertical="center"/>
    </xf>
    <xf numFmtId="2" fontId="2" fillId="2" borderId="1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2" fontId="3" fillId="4" borderId="1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5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2" fontId="2" fillId="2" borderId="2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2" fontId="2" fillId="2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2" fontId="2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/>
    </xf>
    <xf numFmtId="2" fontId="5" fillId="0" borderId="5" xfId="0" applyNumberFormat="1" applyFont="1" applyFill="1" applyBorder="1" applyAlignment="1">
      <alignment horizontal="left" vertical="center"/>
    </xf>
    <xf numFmtId="0" fontId="3" fillId="2" borderId="1" xfId="2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/>
    </xf>
    <xf numFmtId="0" fontId="2" fillId="0" borderId="1" xfId="2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left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2" fontId="3" fillId="3" borderId="1" xfId="0" quotePrefix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2" fontId="3" fillId="3" borderId="5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0" fontId="2" fillId="2" borderId="0" xfId="0" applyFont="1" applyFill="1" applyAlignment="1"/>
    <xf numFmtId="0" fontId="2" fillId="3" borderId="1" xfId="0" applyFont="1" applyFill="1" applyBorder="1" applyAlignment="1">
      <alignment vertical="top" wrapText="1"/>
    </xf>
    <xf numFmtId="0" fontId="2" fillId="2" borderId="2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2" fillId="5" borderId="1" xfId="2" applyNumberFormat="1" applyFont="1" applyFill="1" applyBorder="1" applyAlignment="1" applyProtection="1">
      <alignment vertical="center" wrapText="1"/>
    </xf>
    <xf numFmtId="0" fontId="2" fillId="2" borderId="1" xfId="2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0" fontId="2" fillId="2" borderId="2" xfId="2" applyNumberFormat="1" applyFont="1" applyFill="1" applyBorder="1" applyAlignment="1" applyProtection="1">
      <alignment vertical="center" wrapText="1"/>
    </xf>
    <xf numFmtId="0" fontId="2" fillId="2" borderId="4" xfId="2" applyNumberFormat="1" applyFont="1" applyFill="1" applyBorder="1" applyAlignment="1" applyProtection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9" xfId="2" applyNumberFormat="1" applyFont="1" applyFill="1" applyBorder="1" applyAlignment="1" applyProtection="1">
      <alignment vertical="center" wrapText="1"/>
    </xf>
    <xf numFmtId="0" fontId="2" fillId="2" borderId="20" xfId="2" applyNumberFormat="1" applyFont="1" applyFill="1" applyBorder="1" applyAlignment="1" applyProtection="1">
      <alignment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view="pageBreakPreview" topLeftCell="C100" zoomScale="60" zoomScaleNormal="90" workbookViewId="0">
      <selection activeCell="U9" sqref="U9"/>
    </sheetView>
  </sheetViews>
  <sheetFormatPr defaultRowHeight="15.75"/>
  <cols>
    <col min="1" max="1" width="15.28515625" style="40" customWidth="1"/>
    <col min="2" max="2" width="44.42578125" style="1" customWidth="1"/>
    <col min="3" max="3" width="55.5703125" style="152" customWidth="1"/>
    <col min="4" max="4" width="14.140625" style="1" hidden="1" customWidth="1"/>
    <col min="5" max="5" width="13.42578125" style="1" hidden="1" customWidth="1"/>
    <col min="6" max="6" width="17.7109375" style="1" hidden="1" customWidth="1"/>
    <col min="7" max="7" width="13" style="1" hidden="1" customWidth="1"/>
    <col min="8" max="8" width="14.140625" style="1" hidden="1" customWidth="1"/>
    <col min="9" max="9" width="12.28515625" style="1" hidden="1" customWidth="1"/>
    <col min="10" max="10" width="13.7109375" style="1" hidden="1" customWidth="1"/>
    <col min="11" max="11" width="14.85546875" style="1" hidden="1" customWidth="1"/>
    <col min="12" max="12" width="13.5703125" style="1" hidden="1" customWidth="1"/>
    <col min="13" max="13" width="14.140625" style="1" hidden="1" customWidth="1"/>
    <col min="14" max="14" width="15.28515625" style="1" hidden="1" customWidth="1"/>
    <col min="15" max="15" width="13.7109375" style="1" hidden="1" customWidth="1"/>
    <col min="16" max="16" width="14.42578125" style="1" hidden="1" customWidth="1"/>
    <col min="17" max="17" width="13" style="1" hidden="1" customWidth="1"/>
    <col min="18" max="18" width="13.7109375" style="1" hidden="1" customWidth="1"/>
    <col min="19" max="19" width="14.28515625" style="1" hidden="1" customWidth="1"/>
    <col min="20" max="20" width="19.5703125" style="21" customWidth="1"/>
    <col min="21" max="21" width="18.42578125" style="21" customWidth="1"/>
    <col min="22" max="22" width="10.42578125" style="1" bestFit="1" customWidth="1"/>
    <col min="23" max="16384" width="9.140625" style="1"/>
  </cols>
  <sheetData>
    <row r="1" spans="1:23">
      <c r="T1" s="34" t="s">
        <v>140</v>
      </c>
    </row>
    <row r="2" spans="1:23">
      <c r="T2" s="34" t="s">
        <v>141</v>
      </c>
    </row>
    <row r="3" spans="1:23">
      <c r="T3" s="34" t="s">
        <v>153</v>
      </c>
    </row>
    <row r="4" spans="1:23">
      <c r="T4" s="34" t="s">
        <v>154</v>
      </c>
    </row>
    <row r="5" spans="1:23">
      <c r="T5" s="34" t="s">
        <v>142</v>
      </c>
    </row>
    <row r="6" spans="1:23">
      <c r="T6" s="34"/>
    </row>
    <row r="7" spans="1:23">
      <c r="T7" s="34"/>
    </row>
    <row r="8" spans="1:23">
      <c r="B8" s="174" t="s">
        <v>124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</row>
    <row r="9" spans="1:23">
      <c r="U9" s="21" t="s">
        <v>125</v>
      </c>
    </row>
    <row r="10" spans="1:23" s="15" customFormat="1" ht="117" customHeight="1">
      <c r="A10" s="3" t="s">
        <v>112</v>
      </c>
      <c r="B10" s="3" t="s">
        <v>121</v>
      </c>
      <c r="C10" s="3" t="s">
        <v>122</v>
      </c>
      <c r="D10" s="3" t="s">
        <v>35</v>
      </c>
      <c r="E10" s="3" t="s">
        <v>54</v>
      </c>
      <c r="F10" s="3" t="s">
        <v>155</v>
      </c>
      <c r="G10" s="3" t="s">
        <v>156</v>
      </c>
      <c r="H10" s="4" t="s">
        <v>157</v>
      </c>
      <c r="I10" s="4" t="s">
        <v>158</v>
      </c>
      <c r="J10" s="4" t="s">
        <v>159</v>
      </c>
      <c r="K10" s="4" t="s">
        <v>160</v>
      </c>
      <c r="L10" s="4" t="s">
        <v>161</v>
      </c>
      <c r="M10" s="4" t="s">
        <v>162</v>
      </c>
      <c r="N10" s="4" t="s">
        <v>163</v>
      </c>
      <c r="O10" s="4" t="s">
        <v>164</v>
      </c>
      <c r="P10" s="4" t="s">
        <v>165</v>
      </c>
      <c r="Q10" s="4" t="s">
        <v>166</v>
      </c>
      <c r="R10" s="4" t="s">
        <v>107</v>
      </c>
      <c r="S10" s="5" t="s">
        <v>108</v>
      </c>
      <c r="T10" s="14" t="s">
        <v>120</v>
      </c>
      <c r="U10" s="14" t="s">
        <v>123</v>
      </c>
    </row>
    <row r="11" spans="1:23" ht="31.5">
      <c r="A11" s="41" t="s">
        <v>0</v>
      </c>
      <c r="B11" s="19" t="s">
        <v>126</v>
      </c>
      <c r="C11" s="153"/>
      <c r="D11" s="17">
        <v>4865300</v>
      </c>
      <c r="E11" s="18"/>
      <c r="F11" s="17">
        <f t="shared" ref="F11:K11" si="0">SUM(F12:F22)</f>
        <v>6665300</v>
      </c>
      <c r="G11" s="20">
        <f t="shared" si="0"/>
        <v>8500</v>
      </c>
      <c r="H11" s="17">
        <f t="shared" si="0"/>
        <v>9625100</v>
      </c>
      <c r="I11" s="17">
        <f t="shared" si="0"/>
        <v>1322120</v>
      </c>
      <c r="J11" s="17">
        <f t="shared" si="0"/>
        <v>9625100</v>
      </c>
      <c r="K11" s="17">
        <f t="shared" si="0"/>
        <v>2334168.7000000002</v>
      </c>
      <c r="L11" s="17">
        <f t="shared" ref="L11:R11" si="1">SUM(L12:L22)</f>
        <v>11152527</v>
      </c>
      <c r="M11" s="17">
        <f t="shared" ref="M11:T11" si="2">SUM(M12:M22)</f>
        <v>5633920.5600000005</v>
      </c>
      <c r="N11" s="17">
        <f t="shared" si="1"/>
        <v>11152527</v>
      </c>
      <c r="O11" s="20">
        <f t="shared" si="2"/>
        <v>7209670.5600000005</v>
      </c>
      <c r="P11" s="17">
        <f t="shared" si="1"/>
        <v>11009777</v>
      </c>
      <c r="Q11" s="20">
        <f t="shared" si="2"/>
        <v>6054374</v>
      </c>
      <c r="R11" s="17">
        <f t="shared" si="1"/>
        <v>11009777</v>
      </c>
      <c r="S11" s="20">
        <f t="shared" si="2"/>
        <v>9261801.5599999987</v>
      </c>
      <c r="T11" s="22">
        <f t="shared" si="2"/>
        <v>11009.815000000001</v>
      </c>
      <c r="U11" s="22">
        <f>SUM(U12:U22)</f>
        <v>9402.4</v>
      </c>
    </row>
    <row r="12" spans="1:23" ht="47.25">
      <c r="A12" s="53" t="s">
        <v>1</v>
      </c>
      <c r="B12" s="54" t="s">
        <v>2</v>
      </c>
      <c r="C12" s="154" t="s">
        <v>3</v>
      </c>
      <c r="D12" s="55">
        <v>156800</v>
      </c>
      <c r="E12" s="56"/>
      <c r="F12" s="55">
        <v>156800</v>
      </c>
      <c r="G12" s="57">
        <v>0</v>
      </c>
      <c r="H12" s="56">
        <v>156800</v>
      </c>
      <c r="I12" s="56">
        <v>16000</v>
      </c>
      <c r="J12" s="56">
        <v>156800</v>
      </c>
      <c r="K12" s="56">
        <v>28299</v>
      </c>
      <c r="L12" s="56">
        <v>156800</v>
      </c>
      <c r="M12" s="56">
        <v>81729</v>
      </c>
      <c r="N12" s="56">
        <v>156800</v>
      </c>
      <c r="O12" s="57">
        <v>81729</v>
      </c>
      <c r="P12" s="58">
        <v>106800</v>
      </c>
      <c r="Q12" s="57">
        <v>81729</v>
      </c>
      <c r="R12" s="58">
        <v>106800</v>
      </c>
      <c r="S12" s="57">
        <v>81729</v>
      </c>
      <c r="T12" s="23">
        <v>106.8</v>
      </c>
      <c r="U12" s="23">
        <v>81.7</v>
      </c>
    </row>
    <row r="13" spans="1:23" ht="31.5">
      <c r="A13" s="42" t="s">
        <v>4</v>
      </c>
      <c r="B13" s="59" t="s">
        <v>5</v>
      </c>
      <c r="C13" s="155" t="s">
        <v>3</v>
      </c>
      <c r="D13" s="55">
        <v>4700000</v>
      </c>
      <c r="E13" s="61" t="s">
        <v>36</v>
      </c>
      <c r="F13" s="55">
        <v>6500000</v>
      </c>
      <c r="G13" s="57">
        <v>0</v>
      </c>
      <c r="H13" s="56">
        <v>6368900</v>
      </c>
      <c r="I13" s="56">
        <v>180000</v>
      </c>
      <c r="J13" s="56">
        <v>6368900</v>
      </c>
      <c r="K13" s="56">
        <v>378750</v>
      </c>
      <c r="L13" s="56">
        <v>6368900</v>
      </c>
      <c r="M13" s="56">
        <v>3496671</v>
      </c>
      <c r="N13" s="56">
        <v>6368900</v>
      </c>
      <c r="O13" s="57">
        <v>4476791</v>
      </c>
      <c r="P13" s="58">
        <v>6246150</v>
      </c>
      <c r="Q13" s="58">
        <v>5144471</v>
      </c>
      <c r="R13" s="58">
        <v>6246150</v>
      </c>
      <c r="S13" s="62">
        <v>6233071</v>
      </c>
      <c r="T13" s="23">
        <v>6246.2150000000001</v>
      </c>
      <c r="U13" s="23">
        <v>6233.1</v>
      </c>
    </row>
    <row r="14" spans="1:23" ht="47.25">
      <c r="A14" s="53" t="s">
        <v>78</v>
      </c>
      <c r="B14" s="63" t="s">
        <v>79</v>
      </c>
      <c r="C14" s="64" t="s">
        <v>151</v>
      </c>
      <c r="D14" s="55"/>
      <c r="E14" s="61"/>
      <c r="F14" s="55"/>
      <c r="G14" s="57"/>
      <c r="H14" s="56"/>
      <c r="I14" s="56"/>
      <c r="J14" s="56"/>
      <c r="K14" s="56"/>
      <c r="L14" s="56">
        <v>760000</v>
      </c>
      <c r="M14" s="56"/>
      <c r="N14" s="56">
        <v>760000</v>
      </c>
      <c r="O14" s="57"/>
      <c r="P14" s="56">
        <v>760000</v>
      </c>
      <c r="Q14" s="58"/>
      <c r="R14" s="56">
        <v>760000</v>
      </c>
      <c r="S14" s="62"/>
      <c r="T14" s="23">
        <v>760</v>
      </c>
      <c r="U14" s="23">
        <v>0</v>
      </c>
      <c r="V14" s="6"/>
      <c r="W14" s="6"/>
    </row>
    <row r="15" spans="1:23" ht="47.25">
      <c r="A15" s="53" t="s">
        <v>78</v>
      </c>
      <c r="B15" s="63" t="s">
        <v>79</v>
      </c>
      <c r="C15" s="156" t="s">
        <v>144</v>
      </c>
      <c r="D15" s="65"/>
      <c r="E15" s="66"/>
      <c r="F15" s="65"/>
      <c r="G15" s="57"/>
      <c r="H15" s="56"/>
      <c r="I15" s="56"/>
      <c r="J15" s="56"/>
      <c r="K15" s="56"/>
      <c r="L15" s="56">
        <v>121168.72</v>
      </c>
      <c r="M15" s="56">
        <v>0</v>
      </c>
      <c r="N15" s="56">
        <v>121168.72</v>
      </c>
      <c r="O15" s="57">
        <v>0</v>
      </c>
      <c r="P15" s="56">
        <v>121168.72</v>
      </c>
      <c r="Q15" s="58">
        <v>49304</v>
      </c>
      <c r="R15" s="56">
        <v>121168.72</v>
      </c>
      <c r="S15" s="62"/>
      <c r="T15" s="23">
        <v>121.2</v>
      </c>
      <c r="U15" s="23">
        <v>121.2</v>
      </c>
    </row>
    <row r="16" spans="1:23" ht="47.25">
      <c r="A16" s="53" t="s">
        <v>78</v>
      </c>
      <c r="B16" s="63" t="s">
        <v>79</v>
      </c>
      <c r="C16" s="157" t="s">
        <v>143</v>
      </c>
      <c r="D16" s="65"/>
      <c r="E16" s="66"/>
      <c r="F16" s="65"/>
      <c r="G16" s="57"/>
      <c r="H16" s="56"/>
      <c r="I16" s="56"/>
      <c r="J16" s="56"/>
      <c r="K16" s="56"/>
      <c r="L16" s="56"/>
      <c r="M16" s="56"/>
      <c r="N16" s="56"/>
      <c r="O16" s="57"/>
      <c r="P16" s="58">
        <v>30000</v>
      </c>
      <c r="Q16" s="58"/>
      <c r="R16" s="58">
        <v>30000</v>
      </c>
      <c r="S16" s="62"/>
      <c r="T16" s="23">
        <v>30</v>
      </c>
      <c r="U16" s="23">
        <v>0</v>
      </c>
    </row>
    <row r="17" spans="1:23" ht="47.25">
      <c r="A17" s="53" t="s">
        <v>78</v>
      </c>
      <c r="B17" s="63" t="s">
        <v>79</v>
      </c>
      <c r="C17" s="157" t="s">
        <v>145</v>
      </c>
      <c r="D17" s="55"/>
      <c r="E17" s="61"/>
      <c r="F17" s="55"/>
      <c r="G17" s="57"/>
      <c r="H17" s="56"/>
      <c r="I17" s="56"/>
      <c r="J17" s="56"/>
      <c r="K17" s="56"/>
      <c r="L17" s="56">
        <v>70000</v>
      </c>
      <c r="M17" s="56">
        <v>0</v>
      </c>
      <c r="N17" s="56">
        <v>70000</v>
      </c>
      <c r="O17" s="57">
        <v>0</v>
      </c>
      <c r="P17" s="56">
        <v>70000</v>
      </c>
      <c r="Q17" s="58"/>
      <c r="R17" s="56">
        <v>70000</v>
      </c>
      <c r="S17" s="62">
        <v>15499</v>
      </c>
      <c r="T17" s="23">
        <v>70</v>
      </c>
      <c r="U17" s="23">
        <v>21.9</v>
      </c>
    </row>
    <row r="18" spans="1:23" ht="31.5">
      <c r="A18" s="53" t="s">
        <v>78</v>
      </c>
      <c r="B18" s="63" t="s">
        <v>79</v>
      </c>
      <c r="C18" s="156" t="s">
        <v>110</v>
      </c>
      <c r="D18" s="55"/>
      <c r="E18" s="61"/>
      <c r="F18" s="55"/>
      <c r="G18" s="57"/>
      <c r="H18" s="56"/>
      <c r="I18" s="56"/>
      <c r="J18" s="56"/>
      <c r="K18" s="56"/>
      <c r="L18" s="56">
        <v>4008.46</v>
      </c>
      <c r="M18" s="56">
        <v>0</v>
      </c>
      <c r="N18" s="56">
        <v>4008.46</v>
      </c>
      <c r="O18" s="57">
        <v>0</v>
      </c>
      <c r="P18" s="56">
        <v>4008.46</v>
      </c>
      <c r="Q18" s="58"/>
      <c r="R18" s="56">
        <v>4008.46</v>
      </c>
      <c r="S18" s="62"/>
      <c r="T18" s="23">
        <v>4</v>
      </c>
      <c r="U18" s="23">
        <v>4</v>
      </c>
    </row>
    <row r="19" spans="1:23" ht="32.450000000000003" customHeight="1">
      <c r="A19" s="53" t="s">
        <v>78</v>
      </c>
      <c r="B19" s="63" t="s">
        <v>79</v>
      </c>
      <c r="C19" s="156" t="s">
        <v>87</v>
      </c>
      <c r="D19" s="55"/>
      <c r="E19" s="61"/>
      <c r="F19" s="55"/>
      <c r="G19" s="57"/>
      <c r="H19" s="56"/>
      <c r="I19" s="56"/>
      <c r="J19" s="56"/>
      <c r="K19" s="56"/>
      <c r="L19" s="56">
        <v>822280.3</v>
      </c>
      <c r="M19" s="56">
        <v>182240</v>
      </c>
      <c r="N19" s="56">
        <v>822280.3</v>
      </c>
      <c r="O19" s="57">
        <v>770370</v>
      </c>
      <c r="P19" s="56">
        <v>822280.3</v>
      </c>
      <c r="Q19" s="57">
        <v>770370</v>
      </c>
      <c r="R19" s="56">
        <v>822280.3</v>
      </c>
      <c r="S19" s="57">
        <v>822280.3</v>
      </c>
      <c r="T19" s="23">
        <v>822.3</v>
      </c>
      <c r="U19" s="23">
        <v>822.3</v>
      </c>
    </row>
    <row r="20" spans="1:23" ht="34.9" customHeight="1">
      <c r="A20" s="53" t="s">
        <v>78</v>
      </c>
      <c r="B20" s="63" t="s">
        <v>79</v>
      </c>
      <c r="C20" s="156" t="s">
        <v>109</v>
      </c>
      <c r="D20" s="55"/>
      <c r="E20" s="61"/>
      <c r="F20" s="55"/>
      <c r="G20" s="57"/>
      <c r="H20" s="56"/>
      <c r="I20" s="56"/>
      <c r="J20" s="56"/>
      <c r="K20" s="56"/>
      <c r="L20" s="56">
        <v>572249.81999999995</v>
      </c>
      <c r="M20" s="56"/>
      <c r="N20" s="56">
        <v>572249.81999999995</v>
      </c>
      <c r="O20" s="57">
        <v>7500</v>
      </c>
      <c r="P20" s="56">
        <v>572249.81999999995</v>
      </c>
      <c r="Q20" s="58"/>
      <c r="R20" s="56">
        <v>572249.81999999995</v>
      </c>
      <c r="S20" s="62">
        <v>182102.56</v>
      </c>
      <c r="T20" s="23">
        <v>572.20000000000005</v>
      </c>
      <c r="U20" s="23">
        <v>191.1</v>
      </c>
    </row>
    <row r="21" spans="1:23" ht="31.5">
      <c r="A21" s="42" t="s">
        <v>78</v>
      </c>
      <c r="B21" s="63" t="s">
        <v>79</v>
      </c>
      <c r="C21" s="156" t="s">
        <v>80</v>
      </c>
      <c r="D21" s="55"/>
      <c r="E21" s="61"/>
      <c r="F21" s="55"/>
      <c r="G21" s="57"/>
      <c r="H21" s="56">
        <v>3090900</v>
      </c>
      <c r="I21" s="56">
        <v>1117620</v>
      </c>
      <c r="J21" s="56">
        <v>3090900</v>
      </c>
      <c r="K21" s="56">
        <v>1918619.7</v>
      </c>
      <c r="L21" s="56">
        <v>2268619.7000000002</v>
      </c>
      <c r="M21" s="56">
        <v>1864780.56</v>
      </c>
      <c r="N21" s="56">
        <v>2268619.7000000002</v>
      </c>
      <c r="O21" s="57">
        <v>1864780.56</v>
      </c>
      <c r="P21" s="56">
        <v>2268619.7000000002</v>
      </c>
      <c r="Q21" s="58"/>
      <c r="R21" s="56">
        <v>2268619.7000000002</v>
      </c>
      <c r="S21" s="62">
        <v>1918619.7</v>
      </c>
      <c r="T21" s="23">
        <v>2268.6</v>
      </c>
      <c r="U21" s="23">
        <v>1918.6</v>
      </c>
    </row>
    <row r="22" spans="1:23" ht="47.25">
      <c r="A22" s="67" t="s">
        <v>6</v>
      </c>
      <c r="B22" s="7" t="s">
        <v>7</v>
      </c>
      <c r="C22" s="156" t="s">
        <v>3</v>
      </c>
      <c r="D22" s="55">
        <v>8500</v>
      </c>
      <c r="E22" s="56"/>
      <c r="F22" s="55">
        <v>8500</v>
      </c>
      <c r="G22" s="57">
        <v>8500</v>
      </c>
      <c r="H22" s="55">
        <v>8500</v>
      </c>
      <c r="I22" s="56">
        <v>8500</v>
      </c>
      <c r="J22" s="55">
        <v>8500</v>
      </c>
      <c r="K22" s="56">
        <v>8500</v>
      </c>
      <c r="L22" s="55">
        <v>8500</v>
      </c>
      <c r="M22" s="56">
        <v>8500</v>
      </c>
      <c r="N22" s="55">
        <v>8500</v>
      </c>
      <c r="O22" s="57">
        <v>8500</v>
      </c>
      <c r="P22" s="55">
        <v>8500</v>
      </c>
      <c r="Q22" s="55">
        <v>8500</v>
      </c>
      <c r="R22" s="55">
        <v>8500</v>
      </c>
      <c r="S22" s="68">
        <v>8500</v>
      </c>
      <c r="T22" s="23">
        <v>8.5</v>
      </c>
      <c r="U22" s="23">
        <v>8.5</v>
      </c>
    </row>
    <row r="23" spans="1:23" ht="31.5">
      <c r="A23" s="69" t="s">
        <v>8</v>
      </c>
      <c r="B23" s="16" t="s">
        <v>9</v>
      </c>
      <c r="C23" s="158"/>
      <c r="D23" s="70">
        <v>2435000</v>
      </c>
      <c r="E23" s="71"/>
      <c r="F23" s="72">
        <f t="shared" ref="F23:K23" si="3">SUM(F24:F36)</f>
        <v>7091619.4800000004</v>
      </c>
      <c r="G23" s="73">
        <f t="shared" si="3"/>
        <v>35000</v>
      </c>
      <c r="H23" s="73">
        <f t="shared" si="3"/>
        <v>7091619.4800000004</v>
      </c>
      <c r="I23" s="72">
        <f t="shared" si="3"/>
        <v>2109511.91</v>
      </c>
      <c r="J23" s="73">
        <f t="shared" si="3"/>
        <v>7063619.4800000004</v>
      </c>
      <c r="K23" s="72">
        <f t="shared" si="3"/>
        <v>2109511.91</v>
      </c>
      <c r="L23" s="73">
        <f t="shared" ref="L23:R23" si="4">SUM(L24:L36)</f>
        <v>7402677.4800000004</v>
      </c>
      <c r="M23" s="72">
        <f t="shared" ref="M23:T23" si="5">SUM(M24:M36)</f>
        <v>2158972.9499999997</v>
      </c>
      <c r="N23" s="73">
        <f t="shared" si="4"/>
        <v>8314822.4800000004</v>
      </c>
      <c r="O23" s="73">
        <f t="shared" si="5"/>
        <v>2175472.9499999997</v>
      </c>
      <c r="P23" s="73">
        <f t="shared" si="4"/>
        <v>8389423.4800000004</v>
      </c>
      <c r="Q23" s="73">
        <f t="shared" si="5"/>
        <v>3882144.39</v>
      </c>
      <c r="R23" s="73">
        <f t="shared" si="4"/>
        <v>8405923.4800000004</v>
      </c>
      <c r="S23" s="73">
        <f t="shared" si="5"/>
        <v>4190668.39</v>
      </c>
      <c r="T23" s="31">
        <f t="shared" si="5"/>
        <v>8490.4</v>
      </c>
      <c r="U23" s="22">
        <f>SUM(U24:U36)</f>
        <v>5063</v>
      </c>
    </row>
    <row r="24" spans="1:23" ht="47.25">
      <c r="A24" s="42" t="s">
        <v>10</v>
      </c>
      <c r="B24" s="74" t="s">
        <v>2</v>
      </c>
      <c r="C24" s="155" t="s">
        <v>3</v>
      </c>
      <c r="D24" s="55">
        <v>15000</v>
      </c>
      <c r="E24" s="56"/>
      <c r="F24" s="58">
        <v>15000</v>
      </c>
      <c r="G24" s="57">
        <v>15000</v>
      </c>
      <c r="H24" s="58">
        <v>15000</v>
      </c>
      <c r="I24" s="56">
        <v>15000</v>
      </c>
      <c r="J24" s="58">
        <v>15000</v>
      </c>
      <c r="K24" s="56">
        <v>15000</v>
      </c>
      <c r="L24" s="58">
        <v>15000</v>
      </c>
      <c r="M24" s="56">
        <v>15000</v>
      </c>
      <c r="N24" s="58">
        <v>15000</v>
      </c>
      <c r="O24" s="57">
        <v>15000</v>
      </c>
      <c r="P24" s="58">
        <v>15000</v>
      </c>
      <c r="Q24" s="57">
        <v>15000</v>
      </c>
      <c r="R24" s="58">
        <v>15000</v>
      </c>
      <c r="S24" s="57">
        <v>15000</v>
      </c>
      <c r="T24" s="23">
        <v>15</v>
      </c>
      <c r="U24" s="23">
        <v>15</v>
      </c>
    </row>
    <row r="25" spans="1:23" ht="47.25">
      <c r="A25" s="42" t="s">
        <v>82</v>
      </c>
      <c r="B25" s="9"/>
      <c r="C25" s="157" t="s">
        <v>81</v>
      </c>
      <c r="D25" s="55"/>
      <c r="E25" s="56"/>
      <c r="F25" s="58"/>
      <c r="G25" s="57"/>
      <c r="H25" s="58"/>
      <c r="I25" s="56"/>
      <c r="J25" s="58"/>
      <c r="K25" s="56"/>
      <c r="L25" s="58">
        <v>16000</v>
      </c>
      <c r="M25" s="56">
        <v>0</v>
      </c>
      <c r="N25" s="58">
        <v>16000</v>
      </c>
      <c r="O25" s="57">
        <v>0</v>
      </c>
      <c r="P25" s="58">
        <v>16000</v>
      </c>
      <c r="Q25" s="57">
        <v>0</v>
      </c>
      <c r="R25" s="58">
        <v>16000</v>
      </c>
      <c r="S25" s="62">
        <v>16000</v>
      </c>
      <c r="T25" s="23">
        <v>61</v>
      </c>
      <c r="U25" s="23">
        <v>16</v>
      </c>
    </row>
    <row r="26" spans="1:23" ht="68.45" customHeight="1">
      <c r="A26" s="42" t="s">
        <v>52</v>
      </c>
      <c r="B26" s="75" t="s">
        <v>91</v>
      </c>
      <c r="C26" s="155" t="s">
        <v>84</v>
      </c>
      <c r="D26" s="55"/>
      <c r="E26" s="56"/>
      <c r="F26" s="58"/>
      <c r="G26" s="57"/>
      <c r="H26" s="58"/>
      <c r="I26" s="56"/>
      <c r="J26" s="58"/>
      <c r="K26" s="56"/>
      <c r="L26" s="58">
        <v>306558</v>
      </c>
      <c r="M26" s="56">
        <v>0</v>
      </c>
      <c r="N26" s="58">
        <v>306558</v>
      </c>
      <c r="O26" s="57">
        <v>0</v>
      </c>
      <c r="P26" s="58">
        <v>306558</v>
      </c>
      <c r="Q26" s="58"/>
      <c r="R26" s="58">
        <v>306558</v>
      </c>
      <c r="S26" s="62">
        <v>20597.5</v>
      </c>
      <c r="T26" s="23">
        <v>306.60000000000002</v>
      </c>
      <c r="U26" s="23">
        <v>189.5</v>
      </c>
      <c r="V26" s="6"/>
      <c r="W26" s="6"/>
    </row>
    <row r="27" spans="1:23" ht="68.45" customHeight="1">
      <c r="A27" s="42" t="s">
        <v>52</v>
      </c>
      <c r="B27" s="64" t="s">
        <v>91</v>
      </c>
      <c r="C27" s="64" t="s">
        <v>113</v>
      </c>
      <c r="D27" s="55"/>
      <c r="E27" s="56"/>
      <c r="F27" s="58"/>
      <c r="G27" s="57"/>
      <c r="H27" s="58"/>
      <c r="I27" s="56"/>
      <c r="J27" s="58"/>
      <c r="K27" s="56"/>
      <c r="L27" s="58"/>
      <c r="M27" s="56"/>
      <c r="N27" s="58">
        <v>131390</v>
      </c>
      <c r="O27" s="57"/>
      <c r="P27" s="58">
        <v>194105</v>
      </c>
      <c r="Q27" s="58"/>
      <c r="R27" s="58">
        <v>194105</v>
      </c>
      <c r="S27" s="62">
        <v>137865.5</v>
      </c>
      <c r="T27" s="23">
        <v>194.1</v>
      </c>
      <c r="U27" s="23">
        <v>156.6</v>
      </c>
    </row>
    <row r="28" spans="1:23" ht="63">
      <c r="A28" s="42" t="s">
        <v>52</v>
      </c>
      <c r="B28" s="64" t="s">
        <v>91</v>
      </c>
      <c r="C28" s="155" t="s">
        <v>83</v>
      </c>
      <c r="D28" s="55"/>
      <c r="E28" s="64" t="s">
        <v>127</v>
      </c>
      <c r="F28" s="58">
        <v>158200</v>
      </c>
      <c r="G28" s="57">
        <v>0</v>
      </c>
      <c r="H28" s="58">
        <v>158200</v>
      </c>
      <c r="I28" s="56"/>
      <c r="J28" s="58">
        <v>130200</v>
      </c>
      <c r="K28" s="56">
        <v>0</v>
      </c>
      <c r="L28" s="58">
        <v>130200</v>
      </c>
      <c r="M28" s="56">
        <v>36061</v>
      </c>
      <c r="N28" s="58">
        <v>130200</v>
      </c>
      <c r="O28" s="57">
        <v>36061</v>
      </c>
      <c r="P28" s="58">
        <v>130200</v>
      </c>
      <c r="Q28" s="58"/>
      <c r="R28" s="58">
        <v>130200</v>
      </c>
      <c r="S28" s="62">
        <v>50561</v>
      </c>
      <c r="T28" s="23">
        <v>130.19999999999999</v>
      </c>
      <c r="U28" s="23">
        <v>50.6</v>
      </c>
    </row>
    <row r="29" spans="1:23" ht="63">
      <c r="A29" s="42" t="s">
        <v>52</v>
      </c>
      <c r="B29" s="64" t="s">
        <v>91</v>
      </c>
      <c r="C29" s="155" t="s">
        <v>92</v>
      </c>
      <c r="D29" s="55"/>
      <c r="E29" s="64"/>
      <c r="F29" s="58"/>
      <c r="G29" s="57"/>
      <c r="H29" s="58"/>
      <c r="I29" s="56"/>
      <c r="J29" s="58"/>
      <c r="K29" s="56"/>
      <c r="L29" s="58"/>
      <c r="M29" s="56"/>
      <c r="N29" s="58">
        <v>546440</v>
      </c>
      <c r="O29" s="57"/>
      <c r="P29" s="58">
        <v>546440</v>
      </c>
      <c r="Q29" s="58"/>
      <c r="R29" s="58">
        <v>546440</v>
      </c>
      <c r="S29" s="62"/>
      <c r="T29" s="23">
        <v>546.4</v>
      </c>
      <c r="U29" s="23">
        <v>85.4</v>
      </c>
    </row>
    <row r="30" spans="1:23" ht="63.75" thickBot="1">
      <c r="A30" s="42" t="s">
        <v>52</v>
      </c>
      <c r="B30" s="64" t="s">
        <v>91</v>
      </c>
      <c r="C30" s="155" t="s">
        <v>114</v>
      </c>
      <c r="D30" s="55"/>
      <c r="E30" s="64"/>
      <c r="F30" s="58"/>
      <c r="G30" s="57"/>
      <c r="H30" s="58"/>
      <c r="I30" s="56"/>
      <c r="J30" s="58"/>
      <c r="K30" s="56"/>
      <c r="L30" s="58"/>
      <c r="M30" s="56"/>
      <c r="N30" s="58">
        <v>234315</v>
      </c>
      <c r="O30" s="57"/>
      <c r="P30" s="58">
        <v>234600</v>
      </c>
      <c r="Q30" s="58"/>
      <c r="R30" s="58">
        <v>234600</v>
      </c>
      <c r="S30" s="76"/>
      <c r="T30" s="23">
        <v>234.6</v>
      </c>
      <c r="U30" s="23">
        <v>36.6</v>
      </c>
    </row>
    <row r="31" spans="1:23" ht="63">
      <c r="A31" s="42" t="s">
        <v>52</v>
      </c>
      <c r="B31" s="64" t="s">
        <v>91</v>
      </c>
      <c r="C31" s="157" t="s">
        <v>138</v>
      </c>
      <c r="D31" s="55"/>
      <c r="E31" s="64"/>
      <c r="F31" s="58"/>
      <c r="G31" s="57"/>
      <c r="H31" s="58"/>
      <c r="I31" s="56"/>
      <c r="J31" s="58"/>
      <c r="K31" s="56"/>
      <c r="L31" s="58"/>
      <c r="M31" s="56"/>
      <c r="N31" s="58"/>
      <c r="O31" s="57"/>
      <c r="P31" s="58">
        <v>29700</v>
      </c>
      <c r="Q31" s="62"/>
      <c r="R31" s="77">
        <v>46200</v>
      </c>
      <c r="S31" s="78">
        <v>40000</v>
      </c>
      <c r="T31" s="27">
        <v>85.7</v>
      </c>
      <c r="U31" s="27">
        <v>40</v>
      </c>
    </row>
    <row r="32" spans="1:23" ht="63.75" thickBot="1">
      <c r="A32" s="42" t="s">
        <v>52</v>
      </c>
      <c r="B32" s="64" t="s">
        <v>91</v>
      </c>
      <c r="C32" s="157" t="s">
        <v>138</v>
      </c>
      <c r="D32" s="55"/>
      <c r="E32" s="64"/>
      <c r="F32" s="58"/>
      <c r="G32" s="57"/>
      <c r="H32" s="58"/>
      <c r="I32" s="56"/>
      <c r="J32" s="58"/>
      <c r="K32" s="56"/>
      <c r="L32" s="58">
        <v>16500</v>
      </c>
      <c r="M32" s="56"/>
      <c r="N32" s="58">
        <v>16500</v>
      </c>
      <c r="O32" s="57">
        <v>16500</v>
      </c>
      <c r="P32" s="58"/>
      <c r="Q32" s="62"/>
      <c r="R32" s="79"/>
      <c r="S32" s="80"/>
      <c r="T32" s="23"/>
      <c r="U32" s="23"/>
    </row>
    <row r="33" spans="1:21" ht="63">
      <c r="A33" s="42" t="s">
        <v>52</v>
      </c>
      <c r="B33" s="64" t="s">
        <v>91</v>
      </c>
      <c r="C33" s="157" t="s">
        <v>139</v>
      </c>
      <c r="D33" s="55"/>
      <c r="E33" s="64" t="s">
        <v>56</v>
      </c>
      <c r="F33" s="58">
        <v>110000</v>
      </c>
      <c r="G33" s="57">
        <v>0</v>
      </c>
      <c r="H33" s="58">
        <v>110000</v>
      </c>
      <c r="I33" s="56">
        <v>94700</v>
      </c>
      <c r="J33" s="58">
        <v>110000</v>
      </c>
      <c r="K33" s="56">
        <v>94700</v>
      </c>
      <c r="L33" s="58">
        <v>110000</v>
      </c>
      <c r="M33" s="56">
        <v>94700</v>
      </c>
      <c r="N33" s="58">
        <v>110000</v>
      </c>
      <c r="O33" s="57">
        <v>94700</v>
      </c>
      <c r="P33" s="58">
        <v>110000</v>
      </c>
      <c r="Q33" s="56">
        <v>94700</v>
      </c>
      <c r="R33" s="81">
        <v>110000</v>
      </c>
      <c r="S33" s="82">
        <v>94700</v>
      </c>
      <c r="T33" s="27">
        <v>110</v>
      </c>
      <c r="U33" s="27">
        <v>94.7</v>
      </c>
    </row>
    <row r="34" spans="1:21" ht="47.25">
      <c r="A34" s="42" t="s">
        <v>53</v>
      </c>
      <c r="B34" s="9" t="s">
        <v>55</v>
      </c>
      <c r="C34" s="155" t="s">
        <v>3</v>
      </c>
      <c r="D34" s="55"/>
      <c r="E34" s="59">
        <v>30000</v>
      </c>
      <c r="F34" s="58">
        <v>30000</v>
      </c>
      <c r="G34" s="57">
        <v>0</v>
      </c>
      <c r="H34" s="56">
        <v>30000</v>
      </c>
      <c r="I34" s="56">
        <v>15000</v>
      </c>
      <c r="J34" s="56">
        <v>30000</v>
      </c>
      <c r="K34" s="56">
        <v>15000</v>
      </c>
      <c r="L34" s="56">
        <v>30000</v>
      </c>
      <c r="M34" s="56">
        <v>28400.04</v>
      </c>
      <c r="N34" s="56">
        <v>30000</v>
      </c>
      <c r="O34" s="57">
        <v>28400.04</v>
      </c>
      <c r="P34" s="58">
        <v>28401</v>
      </c>
      <c r="Q34" s="57">
        <v>28400.04</v>
      </c>
      <c r="R34" s="58">
        <v>28401</v>
      </c>
      <c r="S34" s="57">
        <v>28400.04</v>
      </c>
      <c r="T34" s="23">
        <v>28.4</v>
      </c>
      <c r="U34" s="23">
        <v>28.4</v>
      </c>
    </row>
    <row r="35" spans="1:21" ht="31.5">
      <c r="A35" s="42" t="s">
        <v>11</v>
      </c>
      <c r="B35" s="8" t="s">
        <v>12</v>
      </c>
      <c r="C35" s="155" t="s">
        <v>3</v>
      </c>
      <c r="D35" s="55">
        <v>20000</v>
      </c>
      <c r="E35" s="56"/>
      <c r="F35" s="58">
        <v>20000</v>
      </c>
      <c r="G35" s="57">
        <v>20000</v>
      </c>
      <c r="H35" s="58">
        <v>20000</v>
      </c>
      <c r="I35" s="56">
        <v>20000</v>
      </c>
      <c r="J35" s="58">
        <v>20000</v>
      </c>
      <c r="K35" s="56">
        <v>20000</v>
      </c>
      <c r="L35" s="58">
        <v>20000</v>
      </c>
      <c r="M35" s="56">
        <v>20000</v>
      </c>
      <c r="N35" s="58">
        <v>20000</v>
      </c>
      <c r="O35" s="57">
        <v>20000</v>
      </c>
      <c r="P35" s="58">
        <v>20000</v>
      </c>
      <c r="Q35" s="57">
        <v>20000</v>
      </c>
      <c r="R35" s="58">
        <v>20000</v>
      </c>
      <c r="S35" s="57">
        <v>20000</v>
      </c>
      <c r="T35" s="23">
        <v>20</v>
      </c>
      <c r="U35" s="23">
        <v>20</v>
      </c>
    </row>
    <row r="36" spans="1:21" ht="78.75">
      <c r="A36" s="43" t="s">
        <v>13</v>
      </c>
      <c r="B36" s="9" t="s">
        <v>14</v>
      </c>
      <c r="C36" s="155" t="s">
        <v>115</v>
      </c>
      <c r="D36" s="55">
        <v>2400000</v>
      </c>
      <c r="E36" s="83" t="s">
        <v>37</v>
      </c>
      <c r="F36" s="58">
        <v>6758419.4800000004</v>
      </c>
      <c r="G36" s="57"/>
      <c r="H36" s="58">
        <v>6758419.4800000004</v>
      </c>
      <c r="I36" s="56">
        <v>1964811.91</v>
      </c>
      <c r="J36" s="58">
        <v>6758419.4800000004</v>
      </c>
      <c r="K36" s="56">
        <v>1964811.91</v>
      </c>
      <c r="L36" s="58">
        <v>6758419.4800000004</v>
      </c>
      <c r="M36" s="56">
        <v>1964811.91</v>
      </c>
      <c r="N36" s="58">
        <v>6758419.4800000004</v>
      </c>
      <c r="O36" s="57">
        <v>1964811.91</v>
      </c>
      <c r="P36" s="58">
        <v>6758419.4800000004</v>
      </c>
      <c r="Q36" s="58">
        <v>3724044.35</v>
      </c>
      <c r="R36" s="58">
        <v>6758419.4800000004</v>
      </c>
      <c r="S36" s="62">
        <v>3767544.35</v>
      </c>
      <c r="T36" s="23">
        <v>6758.4</v>
      </c>
      <c r="U36" s="23">
        <v>4330.2</v>
      </c>
    </row>
    <row r="37" spans="1:21" ht="31.5">
      <c r="A37" s="69" t="s">
        <v>15</v>
      </c>
      <c r="B37" s="84" t="s">
        <v>128</v>
      </c>
      <c r="C37" s="159"/>
      <c r="D37" s="70">
        <v>50000</v>
      </c>
      <c r="E37" s="71"/>
      <c r="F37" s="72">
        <f t="shared" ref="F37:K37" si="6">SUM(F38:F39)</f>
        <v>50000</v>
      </c>
      <c r="G37" s="73">
        <f t="shared" si="6"/>
        <v>50000</v>
      </c>
      <c r="H37" s="73">
        <f t="shared" si="6"/>
        <v>50000</v>
      </c>
      <c r="I37" s="72">
        <f t="shared" si="6"/>
        <v>50000</v>
      </c>
      <c r="J37" s="73">
        <f t="shared" si="6"/>
        <v>50000</v>
      </c>
      <c r="K37" s="72">
        <f t="shared" si="6"/>
        <v>50000</v>
      </c>
      <c r="L37" s="73">
        <f t="shared" ref="L37:R37" si="7">SUM(L38:L39)</f>
        <v>50000</v>
      </c>
      <c r="M37" s="72">
        <f t="shared" ref="M37:T37" si="8">SUM(M38:M39)</f>
        <v>50000</v>
      </c>
      <c r="N37" s="73">
        <f t="shared" si="7"/>
        <v>50000</v>
      </c>
      <c r="O37" s="73">
        <f t="shared" si="8"/>
        <v>50000</v>
      </c>
      <c r="P37" s="73">
        <f t="shared" si="7"/>
        <v>50000</v>
      </c>
      <c r="Q37" s="73">
        <f t="shared" si="8"/>
        <v>50000</v>
      </c>
      <c r="R37" s="73">
        <f t="shared" si="7"/>
        <v>50000</v>
      </c>
      <c r="S37" s="73">
        <f t="shared" si="8"/>
        <v>50000</v>
      </c>
      <c r="T37" s="31">
        <f t="shared" si="8"/>
        <v>50</v>
      </c>
      <c r="U37" s="22">
        <f>SUM(U38:U39)</f>
        <v>50</v>
      </c>
    </row>
    <row r="38" spans="1:21" ht="31.5">
      <c r="A38" s="43" t="s">
        <v>16</v>
      </c>
      <c r="B38" s="60" t="s">
        <v>17</v>
      </c>
      <c r="C38" s="155" t="s">
        <v>18</v>
      </c>
      <c r="D38" s="55">
        <v>50000</v>
      </c>
      <c r="E38" s="85"/>
      <c r="F38" s="55">
        <v>50000</v>
      </c>
      <c r="G38" s="86">
        <v>50000</v>
      </c>
      <c r="H38" s="55">
        <v>50000</v>
      </c>
      <c r="I38" s="86">
        <v>50000</v>
      </c>
      <c r="J38" s="55">
        <v>50000</v>
      </c>
      <c r="K38" s="86">
        <v>50000</v>
      </c>
      <c r="L38" s="55">
        <v>50000</v>
      </c>
      <c r="M38" s="85">
        <v>50000</v>
      </c>
      <c r="N38" s="55">
        <v>50000</v>
      </c>
      <c r="O38" s="86">
        <v>50000</v>
      </c>
      <c r="P38" s="55">
        <v>50000</v>
      </c>
      <c r="Q38" s="86">
        <v>50000</v>
      </c>
      <c r="R38" s="55">
        <v>50000</v>
      </c>
      <c r="S38" s="86">
        <v>50000</v>
      </c>
      <c r="T38" s="23">
        <v>50</v>
      </c>
      <c r="U38" s="23">
        <v>50</v>
      </c>
    </row>
    <row r="39" spans="1:21" hidden="1">
      <c r="A39" s="42"/>
      <c r="B39" s="74"/>
      <c r="C39" s="155"/>
      <c r="D39" s="55"/>
      <c r="E39" s="56"/>
      <c r="F39" s="58"/>
      <c r="G39" s="57"/>
      <c r="H39" s="56"/>
      <c r="I39" s="56"/>
      <c r="J39" s="56"/>
      <c r="K39" s="56"/>
      <c r="L39" s="56"/>
      <c r="M39" s="56"/>
      <c r="N39" s="56"/>
      <c r="O39" s="57"/>
      <c r="P39" s="58"/>
      <c r="Q39" s="58"/>
      <c r="R39" s="58"/>
      <c r="S39" s="62"/>
      <c r="T39" s="23"/>
      <c r="U39" s="23"/>
    </row>
    <row r="40" spans="1:21" ht="31.5">
      <c r="A40" s="87" t="s">
        <v>19</v>
      </c>
      <c r="B40" s="84" t="s">
        <v>20</v>
      </c>
      <c r="C40" s="160"/>
      <c r="D40" s="70">
        <v>45000</v>
      </c>
      <c r="E40" s="71"/>
      <c r="F40" s="72">
        <f t="shared" ref="F40:K40" si="9">SUM(F41:F42)</f>
        <v>45000</v>
      </c>
      <c r="G40" s="73">
        <f t="shared" si="9"/>
        <v>21420</v>
      </c>
      <c r="H40" s="73">
        <f t="shared" si="9"/>
        <v>45000</v>
      </c>
      <c r="I40" s="72">
        <f t="shared" si="9"/>
        <v>21420</v>
      </c>
      <c r="J40" s="73">
        <f t="shared" si="9"/>
        <v>45000</v>
      </c>
      <c r="K40" s="72">
        <f t="shared" si="9"/>
        <v>21420</v>
      </c>
      <c r="L40" s="73">
        <f t="shared" ref="L40:S40" si="10">SUM(L41:L45)</f>
        <v>52999</v>
      </c>
      <c r="M40" s="73">
        <f t="shared" si="10"/>
        <v>32176.760000000002</v>
      </c>
      <c r="N40" s="73">
        <f t="shared" si="10"/>
        <v>52999</v>
      </c>
      <c r="O40" s="73">
        <f t="shared" si="10"/>
        <v>32176.760000000002</v>
      </c>
      <c r="P40" s="73">
        <f t="shared" si="10"/>
        <v>99514</v>
      </c>
      <c r="Q40" s="73">
        <f t="shared" si="10"/>
        <v>66176.760000000009</v>
      </c>
      <c r="R40" s="73">
        <f t="shared" si="10"/>
        <v>99514</v>
      </c>
      <c r="S40" s="73">
        <f t="shared" si="10"/>
        <v>74175.760000000009</v>
      </c>
      <c r="T40" s="31">
        <f>SUM(T41:T45)</f>
        <v>95.915000000000006</v>
      </c>
      <c r="U40" s="22">
        <f>SUM(U41:U45)</f>
        <v>86.7</v>
      </c>
    </row>
    <row r="41" spans="1:21" ht="47.25">
      <c r="A41" s="89" t="s">
        <v>21</v>
      </c>
      <c r="B41" s="74" t="s">
        <v>2</v>
      </c>
      <c r="C41" s="155" t="s">
        <v>3</v>
      </c>
      <c r="D41" s="55">
        <v>25000</v>
      </c>
      <c r="E41" s="56"/>
      <c r="F41" s="55">
        <v>25000</v>
      </c>
      <c r="G41" s="57">
        <v>21420</v>
      </c>
      <c r="H41" s="55">
        <v>25000</v>
      </c>
      <c r="I41" s="56">
        <v>21420</v>
      </c>
      <c r="J41" s="55">
        <v>25000</v>
      </c>
      <c r="K41" s="56">
        <v>21420</v>
      </c>
      <c r="L41" s="55">
        <v>25000</v>
      </c>
      <c r="M41" s="56">
        <v>21420</v>
      </c>
      <c r="N41" s="55">
        <v>25000</v>
      </c>
      <c r="O41" s="57">
        <v>21420</v>
      </c>
      <c r="P41" s="55">
        <v>25000</v>
      </c>
      <c r="Q41" s="57">
        <v>21420</v>
      </c>
      <c r="R41" s="55">
        <v>25000</v>
      </c>
      <c r="S41" s="57">
        <v>21420</v>
      </c>
      <c r="T41" s="23">
        <v>21.4</v>
      </c>
      <c r="U41" s="23">
        <v>21.4</v>
      </c>
    </row>
    <row r="42" spans="1:21">
      <c r="A42" s="42" t="s">
        <v>22</v>
      </c>
      <c r="B42" s="74" t="s">
        <v>23</v>
      </c>
      <c r="C42" s="155" t="s">
        <v>3</v>
      </c>
      <c r="D42" s="55">
        <v>20000</v>
      </c>
      <c r="E42" s="56"/>
      <c r="F42" s="55">
        <v>20000</v>
      </c>
      <c r="G42" s="57">
        <v>0</v>
      </c>
      <c r="H42" s="55">
        <v>20000</v>
      </c>
      <c r="I42" s="56">
        <v>0</v>
      </c>
      <c r="J42" s="55">
        <v>20000</v>
      </c>
      <c r="K42" s="56">
        <v>0</v>
      </c>
      <c r="L42" s="55">
        <v>20000</v>
      </c>
      <c r="M42" s="56">
        <v>10756.76</v>
      </c>
      <c r="N42" s="55">
        <v>20000</v>
      </c>
      <c r="O42" s="57">
        <v>10756.76</v>
      </c>
      <c r="P42" s="55">
        <v>20000</v>
      </c>
      <c r="Q42" s="57">
        <v>10756.76</v>
      </c>
      <c r="R42" s="55">
        <v>20000</v>
      </c>
      <c r="S42" s="57">
        <v>10756.76</v>
      </c>
      <c r="T42" s="23">
        <v>20</v>
      </c>
      <c r="U42" s="23">
        <v>10.8</v>
      </c>
    </row>
    <row r="43" spans="1:21">
      <c r="A43" s="42">
        <v>1014040</v>
      </c>
      <c r="B43" s="9" t="s">
        <v>89</v>
      </c>
      <c r="C43" s="155" t="s">
        <v>3</v>
      </c>
      <c r="D43" s="55"/>
      <c r="E43" s="56"/>
      <c r="F43" s="55"/>
      <c r="G43" s="57"/>
      <c r="H43" s="68"/>
      <c r="I43" s="56"/>
      <c r="J43" s="68"/>
      <c r="K43" s="56"/>
      <c r="L43" s="68">
        <v>7999</v>
      </c>
      <c r="M43" s="56"/>
      <c r="N43" s="68">
        <v>7999</v>
      </c>
      <c r="O43" s="57"/>
      <c r="P43" s="68">
        <v>7999</v>
      </c>
      <c r="Q43" s="58"/>
      <c r="R43" s="68">
        <v>7999</v>
      </c>
      <c r="S43" s="68">
        <v>7999</v>
      </c>
      <c r="T43" s="32">
        <v>8</v>
      </c>
      <c r="U43" s="23">
        <v>8</v>
      </c>
    </row>
    <row r="44" spans="1:21" ht="47.25">
      <c r="A44" s="42">
        <v>1014060</v>
      </c>
      <c r="B44" s="9" t="s">
        <v>148</v>
      </c>
      <c r="C44" s="155" t="s">
        <v>3</v>
      </c>
      <c r="D44" s="55"/>
      <c r="E44" s="56"/>
      <c r="F44" s="55"/>
      <c r="G44" s="57"/>
      <c r="H44" s="68"/>
      <c r="I44" s="56"/>
      <c r="J44" s="68"/>
      <c r="K44" s="56"/>
      <c r="L44" s="68"/>
      <c r="M44" s="56"/>
      <c r="N44" s="68"/>
      <c r="O44" s="57"/>
      <c r="P44" s="58">
        <v>34000</v>
      </c>
      <c r="Q44" s="58">
        <v>34000</v>
      </c>
      <c r="R44" s="58">
        <v>34000</v>
      </c>
      <c r="S44" s="62">
        <v>34000</v>
      </c>
      <c r="T44" s="23">
        <v>34</v>
      </c>
      <c r="U44" s="23">
        <v>34</v>
      </c>
    </row>
    <row r="45" spans="1:21" ht="31.5">
      <c r="A45" s="2" t="s">
        <v>150</v>
      </c>
      <c r="B45" s="9" t="s">
        <v>149</v>
      </c>
      <c r="C45" s="155" t="s">
        <v>3</v>
      </c>
      <c r="D45" s="55"/>
      <c r="E45" s="56"/>
      <c r="F45" s="55"/>
      <c r="G45" s="57"/>
      <c r="H45" s="68"/>
      <c r="I45" s="56"/>
      <c r="J45" s="68"/>
      <c r="K45" s="56"/>
      <c r="L45" s="68"/>
      <c r="M45" s="56"/>
      <c r="N45" s="68"/>
      <c r="O45" s="57"/>
      <c r="P45" s="58">
        <v>12515</v>
      </c>
      <c r="Q45" s="58"/>
      <c r="R45" s="58">
        <v>12515</v>
      </c>
      <c r="S45" s="62"/>
      <c r="T45" s="23">
        <v>12.515000000000001</v>
      </c>
      <c r="U45" s="23">
        <v>12.5</v>
      </c>
    </row>
    <row r="46" spans="1:21" ht="31.5">
      <c r="A46" s="90">
        <v>1210000</v>
      </c>
      <c r="B46" s="16" t="s">
        <v>24</v>
      </c>
      <c r="C46" s="161"/>
      <c r="D46" s="70">
        <v>28339000</v>
      </c>
      <c r="E46" s="71"/>
      <c r="F46" s="72">
        <f t="shared" ref="F46:K46" si="11">SUM(F47:F50)+F68+F67</f>
        <v>46395955.600000001</v>
      </c>
      <c r="G46" s="73">
        <f t="shared" si="11"/>
        <v>3452218</v>
      </c>
      <c r="H46" s="73">
        <f t="shared" si="11"/>
        <v>46291094.310000002</v>
      </c>
      <c r="I46" s="72">
        <f t="shared" si="11"/>
        <v>4068211</v>
      </c>
      <c r="J46" s="73">
        <f t="shared" si="11"/>
        <v>46291094.310000002</v>
      </c>
      <c r="K46" s="72">
        <f t="shared" si="11"/>
        <v>6369273.29</v>
      </c>
      <c r="L46" s="73">
        <f t="shared" ref="L46:Q46" si="12">SUM(L47:L50)+L67+L68+L74</f>
        <v>43529276.310000002</v>
      </c>
      <c r="M46" s="72">
        <f t="shared" si="12"/>
        <v>13598452.25</v>
      </c>
      <c r="N46" s="73">
        <f t="shared" si="12"/>
        <v>43246094.310000002</v>
      </c>
      <c r="O46" s="73">
        <f t="shared" si="12"/>
        <v>21775690.300000004</v>
      </c>
      <c r="P46" s="73">
        <f t="shared" si="12"/>
        <v>43461094.310000002</v>
      </c>
      <c r="Q46" s="73">
        <f t="shared" si="12"/>
        <v>26594308.079999998</v>
      </c>
      <c r="R46" s="73">
        <f>SUM(R47:R50)+R67+R68+R69</f>
        <v>46698568.310000002</v>
      </c>
      <c r="S46" s="73">
        <f>SUM(S47:S50)+S67+S68+S69</f>
        <v>38215897.759999998</v>
      </c>
      <c r="T46" s="31">
        <f>SUM(T47:T50)+T67+T68+T69</f>
        <v>48818.525199999996</v>
      </c>
      <c r="U46" s="22">
        <f>SUM(U47:U50)+U67+U68+U69</f>
        <v>40940.199999999997</v>
      </c>
    </row>
    <row r="47" spans="1:21" ht="47.25">
      <c r="A47" s="10">
        <v>1217310</v>
      </c>
      <c r="B47" s="64" t="s">
        <v>129</v>
      </c>
      <c r="C47" s="162" t="s">
        <v>25</v>
      </c>
      <c r="D47" s="55">
        <v>346000</v>
      </c>
      <c r="E47" s="56"/>
      <c r="F47" s="58">
        <v>346000</v>
      </c>
      <c r="G47" s="57">
        <v>0</v>
      </c>
      <c r="H47" s="58">
        <v>346000</v>
      </c>
      <c r="I47" s="58"/>
      <c r="J47" s="58">
        <v>346000</v>
      </c>
      <c r="K47" s="58"/>
      <c r="L47" s="58">
        <v>346000</v>
      </c>
      <c r="M47" s="58"/>
      <c r="N47" s="58">
        <v>346000</v>
      </c>
      <c r="O47" s="62"/>
      <c r="P47" s="58">
        <v>346000</v>
      </c>
      <c r="Q47" s="62"/>
      <c r="R47" s="58">
        <v>346000</v>
      </c>
      <c r="S47" s="62">
        <v>200000</v>
      </c>
      <c r="T47" s="23">
        <v>346</v>
      </c>
      <c r="U47" s="23">
        <v>200</v>
      </c>
    </row>
    <row r="48" spans="1:21" ht="72.599999999999994" customHeight="1">
      <c r="A48" s="10">
        <v>1217322</v>
      </c>
      <c r="B48" s="91" t="s">
        <v>130</v>
      </c>
      <c r="C48" s="162" t="s">
        <v>41</v>
      </c>
      <c r="D48" s="55"/>
      <c r="E48" s="85">
        <v>70000</v>
      </c>
      <c r="F48" s="58">
        <v>70000</v>
      </c>
      <c r="G48" s="57">
        <v>0</v>
      </c>
      <c r="H48" s="58">
        <v>195000</v>
      </c>
      <c r="I48" s="58"/>
      <c r="J48" s="58">
        <v>195000</v>
      </c>
      <c r="K48" s="58">
        <v>195000</v>
      </c>
      <c r="L48" s="58">
        <v>195000</v>
      </c>
      <c r="M48" s="58">
        <v>195000</v>
      </c>
      <c r="N48" s="58">
        <v>195000</v>
      </c>
      <c r="O48" s="62">
        <v>195000</v>
      </c>
      <c r="P48" s="58">
        <v>195000</v>
      </c>
      <c r="Q48" s="62">
        <v>195000</v>
      </c>
      <c r="R48" s="58">
        <v>195000</v>
      </c>
      <c r="S48" s="62">
        <v>195000</v>
      </c>
      <c r="T48" s="23">
        <v>195</v>
      </c>
      <c r="U48" s="23">
        <v>195</v>
      </c>
    </row>
    <row r="49" spans="1:21" ht="63">
      <c r="A49" s="10">
        <v>1217330</v>
      </c>
      <c r="B49" s="64" t="s">
        <v>131</v>
      </c>
      <c r="C49" s="155" t="s">
        <v>26</v>
      </c>
      <c r="D49" s="55">
        <v>1000000</v>
      </c>
      <c r="E49" s="61" t="s">
        <v>40</v>
      </c>
      <c r="F49" s="58">
        <v>1950000</v>
      </c>
      <c r="G49" s="57">
        <v>0</v>
      </c>
      <c r="H49" s="58">
        <v>1720138.71</v>
      </c>
      <c r="I49" s="58">
        <v>505743</v>
      </c>
      <c r="J49" s="58">
        <v>1720138.71</v>
      </c>
      <c r="K49" s="58">
        <v>505743</v>
      </c>
      <c r="L49" s="58">
        <v>1720138.71</v>
      </c>
      <c r="M49" s="58">
        <v>958585.55</v>
      </c>
      <c r="N49" s="58">
        <v>1720138.71</v>
      </c>
      <c r="O49" s="62">
        <v>958585.55</v>
      </c>
      <c r="P49" s="58">
        <v>1720138.71</v>
      </c>
      <c r="Q49" s="58">
        <v>1720075.44</v>
      </c>
      <c r="R49" s="58">
        <v>1720138.71</v>
      </c>
      <c r="S49" s="62">
        <v>1720075.44</v>
      </c>
      <c r="T49" s="23">
        <v>1720.1</v>
      </c>
      <c r="U49" s="23">
        <v>1720.1</v>
      </c>
    </row>
    <row r="50" spans="1:21" s="37" customFormat="1" ht="47.25">
      <c r="A50" s="92">
        <v>1217461</v>
      </c>
      <c r="B50" s="93" t="s">
        <v>27</v>
      </c>
      <c r="C50" s="163"/>
      <c r="D50" s="94">
        <v>21000000</v>
      </c>
      <c r="E50" s="95"/>
      <c r="F50" s="94">
        <f t="shared" ref="F50:K50" si="13">SUM(F51:F59)</f>
        <v>21065000</v>
      </c>
      <c r="G50" s="96">
        <f t="shared" si="13"/>
        <v>0</v>
      </c>
      <c r="H50" s="96">
        <f t="shared" si="13"/>
        <v>21065000</v>
      </c>
      <c r="I50" s="94">
        <f t="shared" si="13"/>
        <v>110250</v>
      </c>
      <c r="J50" s="96">
        <f t="shared" si="13"/>
        <v>21065000</v>
      </c>
      <c r="K50" s="94">
        <f t="shared" si="13"/>
        <v>125250</v>
      </c>
      <c r="L50" s="96">
        <f t="shared" ref="L50:S50" si="14">SUM(L51:L66)</f>
        <v>18148182</v>
      </c>
      <c r="M50" s="96">
        <f t="shared" si="14"/>
        <v>3490060</v>
      </c>
      <c r="N50" s="96">
        <f t="shared" si="14"/>
        <v>17865000</v>
      </c>
      <c r="O50" s="96">
        <f t="shared" si="14"/>
        <v>11512298.050000001</v>
      </c>
      <c r="P50" s="96">
        <f t="shared" si="14"/>
        <v>18080000</v>
      </c>
      <c r="Q50" s="96">
        <f t="shared" si="14"/>
        <v>16843149.489999998</v>
      </c>
      <c r="R50" s="96">
        <f t="shared" si="14"/>
        <v>18080000</v>
      </c>
      <c r="S50" s="96">
        <f t="shared" si="14"/>
        <v>17023149.489999998</v>
      </c>
      <c r="T50" s="35">
        <f>SUM(T51:T66)</f>
        <v>18045.025199999996</v>
      </c>
      <c r="U50" s="36">
        <v>17322.599999999999</v>
      </c>
    </row>
    <row r="51" spans="1:21" ht="78.75">
      <c r="A51" s="10">
        <v>1217461</v>
      </c>
      <c r="B51" s="97" t="s">
        <v>27</v>
      </c>
      <c r="C51" s="75" t="s">
        <v>42</v>
      </c>
      <c r="D51" s="55"/>
      <c r="E51" s="85">
        <v>60252</v>
      </c>
      <c r="F51" s="55">
        <v>60252</v>
      </c>
      <c r="G51" s="57"/>
      <c r="H51" s="55">
        <v>60252</v>
      </c>
      <c r="I51" s="56">
        <v>60252</v>
      </c>
      <c r="J51" s="55">
        <v>60252</v>
      </c>
      <c r="K51" s="56">
        <v>60252</v>
      </c>
      <c r="L51" s="55">
        <v>60252</v>
      </c>
      <c r="M51" s="56">
        <v>60252</v>
      </c>
      <c r="N51" s="55">
        <v>60252</v>
      </c>
      <c r="O51" s="86">
        <v>60252</v>
      </c>
      <c r="P51" s="55">
        <v>60252</v>
      </c>
      <c r="Q51" s="86">
        <v>60252</v>
      </c>
      <c r="R51" s="55">
        <v>60252</v>
      </c>
      <c r="S51" s="86">
        <v>60252</v>
      </c>
      <c r="T51" s="23">
        <v>60.325200000000002</v>
      </c>
      <c r="U51" s="23">
        <v>60.3</v>
      </c>
    </row>
    <row r="52" spans="1:21" ht="78.75">
      <c r="A52" s="10">
        <v>1217461</v>
      </c>
      <c r="B52" s="97" t="s">
        <v>27</v>
      </c>
      <c r="C52" s="162" t="s">
        <v>43</v>
      </c>
      <c r="D52" s="55"/>
      <c r="E52" s="85">
        <v>49998</v>
      </c>
      <c r="F52" s="55">
        <v>49998</v>
      </c>
      <c r="G52" s="57"/>
      <c r="H52" s="55">
        <v>49998</v>
      </c>
      <c r="I52" s="58">
        <v>49998</v>
      </c>
      <c r="J52" s="55">
        <v>49998</v>
      </c>
      <c r="K52" s="58">
        <v>49998</v>
      </c>
      <c r="L52" s="55">
        <v>49998</v>
      </c>
      <c r="M52" s="58">
        <v>49998</v>
      </c>
      <c r="N52" s="55">
        <v>49998</v>
      </c>
      <c r="O52" s="68">
        <v>49998</v>
      </c>
      <c r="P52" s="55">
        <v>49998</v>
      </c>
      <c r="Q52" s="68">
        <v>49998</v>
      </c>
      <c r="R52" s="55">
        <v>49998</v>
      </c>
      <c r="S52" s="68">
        <v>49998</v>
      </c>
      <c r="T52" s="23">
        <v>50</v>
      </c>
      <c r="U52" s="23">
        <v>50</v>
      </c>
    </row>
    <row r="53" spans="1:21" ht="48" thickBot="1">
      <c r="A53" s="11">
        <v>1217461</v>
      </c>
      <c r="B53" s="97" t="s">
        <v>27</v>
      </c>
      <c r="C53" s="164" t="s">
        <v>44</v>
      </c>
      <c r="D53" s="55"/>
      <c r="E53" s="98">
        <v>8894750</v>
      </c>
      <c r="F53" s="99">
        <v>8894750</v>
      </c>
      <c r="G53" s="100"/>
      <c r="H53" s="99">
        <v>8894750</v>
      </c>
      <c r="I53" s="58"/>
      <c r="J53" s="99">
        <v>8894750</v>
      </c>
      <c r="K53" s="58"/>
      <c r="L53" s="99">
        <v>8811833</v>
      </c>
      <c r="M53" s="58"/>
      <c r="N53" s="99">
        <v>8811833</v>
      </c>
      <c r="O53" s="62">
        <v>2809131.16</v>
      </c>
      <c r="P53" s="99">
        <v>8811833</v>
      </c>
      <c r="Q53" s="58">
        <v>8090056.5999999996</v>
      </c>
      <c r="R53" s="99">
        <v>8811833</v>
      </c>
      <c r="S53" s="62">
        <v>8090056.5999999996</v>
      </c>
      <c r="T53" s="24">
        <v>8811.7999999999993</v>
      </c>
      <c r="U53" s="23">
        <v>8090.1</v>
      </c>
    </row>
    <row r="54" spans="1:21" ht="46.9" customHeight="1">
      <c r="A54" s="170">
        <v>1217461</v>
      </c>
      <c r="B54" s="172" t="s">
        <v>27</v>
      </c>
      <c r="C54" s="175" t="s">
        <v>45</v>
      </c>
      <c r="D54" s="101"/>
      <c r="E54" s="102" t="s">
        <v>46</v>
      </c>
      <c r="F54" s="77">
        <v>2020000</v>
      </c>
      <c r="G54" s="103"/>
      <c r="H54" s="77">
        <v>2020000</v>
      </c>
      <c r="I54" s="58"/>
      <c r="J54" s="77">
        <v>2020000</v>
      </c>
      <c r="K54" s="58"/>
      <c r="L54" s="77">
        <v>1684810</v>
      </c>
      <c r="M54" s="77">
        <v>1684810</v>
      </c>
      <c r="N54" s="77">
        <v>1684810</v>
      </c>
      <c r="O54" s="104">
        <v>1684810</v>
      </c>
      <c r="P54" s="77">
        <v>1684810</v>
      </c>
      <c r="Q54" s="104">
        <v>1684810</v>
      </c>
      <c r="R54" s="77">
        <v>1684810</v>
      </c>
      <c r="S54" s="104">
        <v>1684810</v>
      </c>
      <c r="T54" s="25">
        <v>1684.8</v>
      </c>
      <c r="U54" s="28">
        <v>1684.8</v>
      </c>
    </row>
    <row r="55" spans="1:21" ht="16.5" thickBot="1">
      <c r="A55" s="171"/>
      <c r="B55" s="173"/>
      <c r="C55" s="176"/>
      <c r="D55" s="101"/>
      <c r="E55" s="105" t="s">
        <v>47</v>
      </c>
      <c r="F55" s="79">
        <v>1680000</v>
      </c>
      <c r="G55" s="106"/>
      <c r="H55" s="79">
        <v>1680000</v>
      </c>
      <c r="I55" s="56"/>
      <c r="J55" s="79">
        <v>1680000</v>
      </c>
      <c r="K55" s="56"/>
      <c r="L55" s="79">
        <v>1680000</v>
      </c>
      <c r="M55" s="58">
        <v>1680000</v>
      </c>
      <c r="N55" s="79">
        <v>1680000</v>
      </c>
      <c r="O55" s="62">
        <v>1680000</v>
      </c>
      <c r="P55" s="79">
        <v>1680000</v>
      </c>
      <c r="Q55" s="62">
        <v>1680000</v>
      </c>
      <c r="R55" s="79">
        <v>1680000</v>
      </c>
      <c r="S55" s="62">
        <v>1680000</v>
      </c>
      <c r="T55" s="26">
        <v>1680</v>
      </c>
      <c r="U55" s="23">
        <v>1680</v>
      </c>
    </row>
    <row r="56" spans="1:21" ht="47.25">
      <c r="A56" s="12">
        <v>1217461</v>
      </c>
      <c r="B56" s="97" t="s">
        <v>27</v>
      </c>
      <c r="C56" s="165" t="s">
        <v>48</v>
      </c>
      <c r="D56" s="55"/>
      <c r="E56" s="107">
        <v>7295000</v>
      </c>
      <c r="F56" s="65">
        <v>7295000</v>
      </c>
      <c r="G56" s="82"/>
      <c r="H56" s="65">
        <v>7295000</v>
      </c>
      <c r="I56" s="56"/>
      <c r="J56" s="65">
        <v>7295000</v>
      </c>
      <c r="K56" s="56"/>
      <c r="L56" s="65">
        <v>5513107</v>
      </c>
      <c r="M56" s="58"/>
      <c r="N56" s="65">
        <v>5513107</v>
      </c>
      <c r="O56" s="62">
        <v>5213106.8899999997</v>
      </c>
      <c r="P56" s="65">
        <v>5513107</v>
      </c>
      <c r="Q56" s="62">
        <v>5213106.8899999997</v>
      </c>
      <c r="R56" s="65">
        <v>5513107</v>
      </c>
      <c r="S56" s="62">
        <v>5213106.8899999997</v>
      </c>
      <c r="T56" s="27">
        <v>5513.1</v>
      </c>
      <c r="U56" s="23">
        <v>5512.5</v>
      </c>
    </row>
    <row r="57" spans="1:21" ht="63">
      <c r="A57" s="10">
        <v>1217461</v>
      </c>
      <c r="B57" s="97" t="s">
        <v>27</v>
      </c>
      <c r="C57" s="162" t="s">
        <v>49</v>
      </c>
      <c r="D57" s="55"/>
      <c r="E57" s="85">
        <v>1000000</v>
      </c>
      <c r="F57" s="55">
        <v>1000000</v>
      </c>
      <c r="G57" s="57"/>
      <c r="H57" s="55">
        <v>1000000</v>
      </c>
      <c r="I57" s="56"/>
      <c r="J57" s="55">
        <v>1000000</v>
      </c>
      <c r="K57" s="56"/>
      <c r="L57" s="55">
        <v>0</v>
      </c>
      <c r="M57" s="56"/>
      <c r="N57" s="55">
        <v>0</v>
      </c>
      <c r="O57" s="57"/>
      <c r="P57" s="55">
        <v>0</v>
      </c>
      <c r="Q57" s="57"/>
      <c r="R57" s="55">
        <v>0</v>
      </c>
      <c r="S57" s="57"/>
      <c r="T57" s="23">
        <v>0</v>
      </c>
      <c r="U57" s="23">
        <v>0</v>
      </c>
    </row>
    <row r="58" spans="1:21" ht="63">
      <c r="A58" s="10">
        <v>1217461</v>
      </c>
      <c r="B58" s="97" t="s">
        <v>27</v>
      </c>
      <c r="C58" s="162" t="s">
        <v>116</v>
      </c>
      <c r="D58" s="55"/>
      <c r="E58" s="61" t="s">
        <v>50</v>
      </c>
      <c r="F58" s="108">
        <v>15000</v>
      </c>
      <c r="G58" s="57"/>
      <c r="H58" s="108">
        <v>15000</v>
      </c>
      <c r="I58" s="56"/>
      <c r="J58" s="108">
        <v>15000</v>
      </c>
      <c r="K58" s="56">
        <v>15000</v>
      </c>
      <c r="L58" s="108">
        <v>15000</v>
      </c>
      <c r="M58" s="56">
        <v>15000</v>
      </c>
      <c r="N58" s="108">
        <v>15000</v>
      </c>
      <c r="O58" s="57">
        <v>15000</v>
      </c>
      <c r="P58" s="108">
        <v>15000</v>
      </c>
      <c r="Q58" s="57">
        <v>15000</v>
      </c>
      <c r="R58" s="108">
        <v>15000</v>
      </c>
      <c r="S58" s="57">
        <v>15000</v>
      </c>
      <c r="T58" s="33">
        <v>15</v>
      </c>
      <c r="U58" s="23">
        <v>15</v>
      </c>
    </row>
    <row r="59" spans="1:21" ht="47.25">
      <c r="A59" s="10">
        <v>1217461</v>
      </c>
      <c r="B59" s="97" t="s">
        <v>27</v>
      </c>
      <c r="C59" s="162" t="s">
        <v>51</v>
      </c>
      <c r="D59" s="55"/>
      <c r="E59" s="85">
        <v>50000</v>
      </c>
      <c r="F59" s="58">
        <v>50000</v>
      </c>
      <c r="G59" s="57"/>
      <c r="H59" s="58">
        <v>50000</v>
      </c>
      <c r="I59" s="56"/>
      <c r="J59" s="58">
        <v>50000</v>
      </c>
      <c r="K59" s="56"/>
      <c r="L59" s="58">
        <v>50000</v>
      </c>
      <c r="M59" s="56"/>
      <c r="N59" s="58">
        <v>50000</v>
      </c>
      <c r="O59" s="57"/>
      <c r="P59" s="58">
        <v>50000</v>
      </c>
      <c r="Q59" s="58">
        <v>49926</v>
      </c>
      <c r="R59" s="58">
        <v>50000</v>
      </c>
      <c r="S59" s="62">
        <v>49926</v>
      </c>
      <c r="T59" s="23">
        <v>50</v>
      </c>
      <c r="U59" s="23">
        <v>50</v>
      </c>
    </row>
    <row r="60" spans="1:21" ht="110.25">
      <c r="A60" s="10">
        <v>1217461</v>
      </c>
      <c r="B60" s="97" t="s">
        <v>27</v>
      </c>
      <c r="C60" s="162" t="s">
        <v>98</v>
      </c>
      <c r="D60" s="55"/>
      <c r="E60" s="85"/>
      <c r="F60" s="58"/>
      <c r="G60" s="57"/>
      <c r="H60" s="58"/>
      <c r="I60" s="56"/>
      <c r="J60" s="58"/>
      <c r="K60" s="56"/>
      <c r="L60" s="58"/>
      <c r="M60" s="56"/>
      <c r="N60" s="58"/>
      <c r="O60" s="57"/>
      <c r="P60" s="58">
        <v>39000</v>
      </c>
      <c r="Q60" s="58"/>
      <c r="R60" s="58">
        <v>39000</v>
      </c>
      <c r="S60" s="62">
        <v>39000</v>
      </c>
      <c r="T60" s="23">
        <v>39</v>
      </c>
      <c r="U60" s="23">
        <v>39</v>
      </c>
    </row>
    <row r="61" spans="1:21" ht="94.5">
      <c r="A61" s="10">
        <v>1217461</v>
      </c>
      <c r="B61" s="97" t="s">
        <v>27</v>
      </c>
      <c r="C61" s="162" t="s">
        <v>99</v>
      </c>
      <c r="D61" s="55"/>
      <c r="E61" s="85"/>
      <c r="F61" s="58"/>
      <c r="G61" s="57"/>
      <c r="H61" s="58"/>
      <c r="I61" s="56"/>
      <c r="J61" s="58"/>
      <c r="K61" s="56"/>
      <c r="L61" s="58"/>
      <c r="M61" s="56"/>
      <c r="N61" s="58"/>
      <c r="O61" s="57"/>
      <c r="P61" s="58">
        <v>17000</v>
      </c>
      <c r="Q61" s="58"/>
      <c r="R61" s="58">
        <v>17000</v>
      </c>
      <c r="S61" s="62">
        <v>17000</v>
      </c>
      <c r="T61" s="23">
        <v>17</v>
      </c>
      <c r="U61" s="23">
        <v>17</v>
      </c>
    </row>
    <row r="62" spans="1:21" ht="78" customHeight="1">
      <c r="A62" s="10">
        <v>1217461</v>
      </c>
      <c r="B62" s="97" t="s">
        <v>27</v>
      </c>
      <c r="C62" s="162" t="s">
        <v>100</v>
      </c>
      <c r="D62" s="55"/>
      <c r="E62" s="85"/>
      <c r="F62" s="58"/>
      <c r="G62" s="57"/>
      <c r="H62" s="58"/>
      <c r="I62" s="56"/>
      <c r="J62" s="58"/>
      <c r="K62" s="56"/>
      <c r="L62" s="58"/>
      <c r="M62" s="56"/>
      <c r="N62" s="58"/>
      <c r="O62" s="57"/>
      <c r="P62" s="58">
        <v>45000</v>
      </c>
      <c r="Q62" s="58"/>
      <c r="R62" s="58">
        <v>45000</v>
      </c>
      <c r="S62" s="62">
        <v>45000</v>
      </c>
      <c r="T62" s="23">
        <v>45</v>
      </c>
      <c r="U62" s="23">
        <v>45</v>
      </c>
    </row>
    <row r="63" spans="1:21" ht="78.75">
      <c r="A63" s="10">
        <v>1217461</v>
      </c>
      <c r="B63" s="97" t="s">
        <v>27</v>
      </c>
      <c r="C63" s="162" t="s">
        <v>101</v>
      </c>
      <c r="D63" s="55"/>
      <c r="E63" s="85"/>
      <c r="F63" s="58"/>
      <c r="G63" s="57"/>
      <c r="H63" s="58"/>
      <c r="I63" s="56"/>
      <c r="J63" s="58"/>
      <c r="K63" s="56"/>
      <c r="L63" s="58"/>
      <c r="M63" s="56"/>
      <c r="N63" s="58"/>
      <c r="O63" s="57"/>
      <c r="P63" s="58">
        <v>49000</v>
      </c>
      <c r="Q63" s="58"/>
      <c r="R63" s="58">
        <v>49000</v>
      </c>
      <c r="S63" s="62">
        <v>49000</v>
      </c>
      <c r="T63" s="23">
        <v>49</v>
      </c>
      <c r="U63" s="23">
        <v>49</v>
      </c>
    </row>
    <row r="64" spans="1:21" ht="78.75">
      <c r="A64" s="10">
        <v>1217461</v>
      </c>
      <c r="B64" s="97" t="s">
        <v>27</v>
      </c>
      <c r="C64" s="162" t="s">
        <v>102</v>
      </c>
      <c r="D64" s="55"/>
      <c r="E64" s="85"/>
      <c r="F64" s="58"/>
      <c r="G64" s="57"/>
      <c r="H64" s="58"/>
      <c r="I64" s="56"/>
      <c r="J64" s="58"/>
      <c r="K64" s="56"/>
      <c r="L64" s="58"/>
      <c r="M64" s="56"/>
      <c r="N64" s="58"/>
      <c r="O64" s="57"/>
      <c r="P64" s="58">
        <v>35000</v>
      </c>
      <c r="Q64" s="58"/>
      <c r="R64" s="58">
        <v>35000</v>
      </c>
      <c r="S64" s="62"/>
      <c r="T64" s="23">
        <v>0</v>
      </c>
      <c r="U64" s="23">
        <v>0</v>
      </c>
    </row>
    <row r="65" spans="1:22" ht="126">
      <c r="A65" s="10">
        <v>1217461</v>
      </c>
      <c r="B65" s="97" t="s">
        <v>27</v>
      </c>
      <c r="C65" s="162" t="s">
        <v>105</v>
      </c>
      <c r="D65" s="55"/>
      <c r="E65" s="85"/>
      <c r="F65" s="58"/>
      <c r="G65" s="57"/>
      <c r="H65" s="58"/>
      <c r="I65" s="56"/>
      <c r="J65" s="58"/>
      <c r="K65" s="56"/>
      <c r="L65" s="58"/>
      <c r="M65" s="56"/>
      <c r="N65" s="58"/>
      <c r="O65" s="57"/>
      <c r="P65" s="58">
        <v>30000</v>
      </c>
      <c r="Q65" s="58"/>
      <c r="R65" s="58">
        <v>30000</v>
      </c>
      <c r="S65" s="62">
        <v>30000</v>
      </c>
      <c r="T65" s="23">
        <v>30</v>
      </c>
      <c r="U65" s="23">
        <v>30</v>
      </c>
    </row>
    <row r="66" spans="1:22" ht="78.75">
      <c r="A66" s="10">
        <v>1217461</v>
      </c>
      <c r="B66" s="9" t="s">
        <v>27</v>
      </c>
      <c r="C66" s="157" t="s">
        <v>132</v>
      </c>
      <c r="D66" s="55"/>
      <c r="E66" s="85"/>
      <c r="F66" s="58"/>
      <c r="G66" s="57"/>
      <c r="H66" s="58"/>
      <c r="I66" s="56"/>
      <c r="J66" s="58"/>
      <c r="K66" s="56"/>
      <c r="L66" s="58">
        <v>283182</v>
      </c>
      <c r="M66" s="56"/>
      <c r="N66" s="58"/>
      <c r="O66" s="57"/>
      <c r="P66" s="58"/>
      <c r="Q66" s="58"/>
      <c r="R66" s="58"/>
      <c r="S66" s="62"/>
      <c r="T66" s="23"/>
      <c r="U66" s="23"/>
    </row>
    <row r="67" spans="1:22" ht="126">
      <c r="A67" s="109">
        <v>1217363</v>
      </c>
      <c r="B67" s="9" t="s">
        <v>39</v>
      </c>
      <c r="C67" s="157" t="s">
        <v>133</v>
      </c>
      <c r="D67" s="55"/>
      <c r="E67" s="83" t="s">
        <v>38</v>
      </c>
      <c r="F67" s="58">
        <v>13999000</v>
      </c>
      <c r="G67" s="57">
        <v>3452218</v>
      </c>
      <c r="H67" s="83">
        <v>13999000</v>
      </c>
      <c r="I67" s="56">
        <v>3452218</v>
      </c>
      <c r="J67" s="83">
        <v>13999000</v>
      </c>
      <c r="K67" s="56">
        <v>5543280.29</v>
      </c>
      <c r="L67" s="83">
        <v>13999000</v>
      </c>
      <c r="M67" s="56">
        <v>6486918.0300000003</v>
      </c>
      <c r="N67" s="83">
        <v>13999000</v>
      </c>
      <c r="O67" s="57">
        <v>6486918.0300000003</v>
      </c>
      <c r="P67" s="83">
        <v>13999000</v>
      </c>
      <c r="Q67" s="58">
        <v>7681083.1500000004</v>
      </c>
      <c r="R67" s="83">
        <v>13999000</v>
      </c>
      <c r="S67" s="62">
        <v>9133764.7300000004</v>
      </c>
      <c r="T67" s="29">
        <v>13999</v>
      </c>
      <c r="U67" s="23">
        <v>9783.6</v>
      </c>
    </row>
    <row r="68" spans="1:22" ht="78.75">
      <c r="A68" s="109">
        <v>1217640</v>
      </c>
      <c r="B68" s="9" t="s">
        <v>14</v>
      </c>
      <c r="C68" s="157" t="s">
        <v>28</v>
      </c>
      <c r="D68" s="55">
        <v>5993000</v>
      </c>
      <c r="E68" s="83" t="s">
        <v>117</v>
      </c>
      <c r="F68" s="58">
        <v>8965955.5999999996</v>
      </c>
      <c r="G68" s="57"/>
      <c r="H68" s="58">
        <v>8965955.5999999996</v>
      </c>
      <c r="I68" s="56">
        <v>0</v>
      </c>
      <c r="J68" s="58">
        <v>8965955.5999999996</v>
      </c>
      <c r="K68" s="56">
        <v>0</v>
      </c>
      <c r="L68" s="58">
        <v>8965955.5999999996</v>
      </c>
      <c r="M68" s="56">
        <v>2467888.67</v>
      </c>
      <c r="N68" s="58">
        <v>8965955.5999999996</v>
      </c>
      <c r="O68" s="57">
        <v>2467888.67</v>
      </c>
      <c r="P68" s="58">
        <v>8965955.5999999996</v>
      </c>
      <c r="Q68" s="58"/>
      <c r="R68" s="58">
        <v>8965955.5999999996</v>
      </c>
      <c r="S68" s="62">
        <v>6551434.0999999996</v>
      </c>
      <c r="T68" s="23">
        <v>8965.9</v>
      </c>
      <c r="U68" s="23">
        <v>6551.4</v>
      </c>
    </row>
    <row r="69" spans="1:22" s="39" customFormat="1" ht="31.5">
      <c r="A69" s="110">
        <v>1217670</v>
      </c>
      <c r="B69" s="111" t="s">
        <v>86</v>
      </c>
      <c r="C69" s="166"/>
      <c r="D69" s="113"/>
      <c r="E69" s="111"/>
      <c r="F69" s="114"/>
      <c r="G69" s="115"/>
      <c r="H69" s="114"/>
      <c r="I69" s="116"/>
      <c r="J69" s="114"/>
      <c r="K69" s="116"/>
      <c r="L69" s="114"/>
      <c r="M69" s="116"/>
      <c r="N69" s="114"/>
      <c r="O69" s="115"/>
      <c r="P69" s="114"/>
      <c r="Q69" s="114"/>
      <c r="R69" s="114">
        <f>SUM(R70:R74)</f>
        <v>3392474</v>
      </c>
      <c r="S69" s="117">
        <f>SUM(S70:S74)</f>
        <v>3392474</v>
      </c>
      <c r="T69" s="38">
        <f>SUM(T70:T74)</f>
        <v>5547.5</v>
      </c>
      <c r="U69" s="38">
        <f>SUM(U70:U74)</f>
        <v>5167.5</v>
      </c>
    </row>
    <row r="70" spans="1:22" ht="31.5">
      <c r="A70" s="118">
        <v>1217670</v>
      </c>
      <c r="B70" s="64" t="s">
        <v>86</v>
      </c>
      <c r="C70" s="157" t="s">
        <v>97</v>
      </c>
      <c r="D70" s="55"/>
      <c r="E70" s="83"/>
      <c r="F70" s="58"/>
      <c r="G70" s="57"/>
      <c r="H70" s="58"/>
      <c r="I70" s="56"/>
      <c r="J70" s="58"/>
      <c r="K70" s="56"/>
      <c r="L70" s="58"/>
      <c r="M70" s="56"/>
      <c r="N70" s="58"/>
      <c r="O70" s="57"/>
      <c r="P70" s="58">
        <v>2614000</v>
      </c>
      <c r="Q70" s="58">
        <v>2033800</v>
      </c>
      <c r="R70" s="58">
        <v>2614000</v>
      </c>
      <c r="S70" s="62">
        <v>2614000</v>
      </c>
      <c r="T70" s="23">
        <v>4164</v>
      </c>
      <c r="U70" s="23">
        <v>4164</v>
      </c>
      <c r="V70" s="6"/>
    </row>
    <row r="71" spans="1:22" ht="78.75">
      <c r="A71" s="118">
        <v>1217670</v>
      </c>
      <c r="B71" s="64" t="s">
        <v>86</v>
      </c>
      <c r="C71" s="157" t="s">
        <v>103</v>
      </c>
      <c r="D71" s="55"/>
      <c r="E71" s="83"/>
      <c r="F71" s="58"/>
      <c r="G71" s="57"/>
      <c r="H71" s="58"/>
      <c r="I71" s="56"/>
      <c r="J71" s="58"/>
      <c r="K71" s="56"/>
      <c r="L71" s="58"/>
      <c r="M71" s="56"/>
      <c r="N71" s="58"/>
      <c r="O71" s="57"/>
      <c r="P71" s="58">
        <v>500000</v>
      </c>
      <c r="Q71" s="58">
        <v>500000</v>
      </c>
      <c r="R71" s="58">
        <v>500000</v>
      </c>
      <c r="S71" s="62">
        <v>500000</v>
      </c>
      <c r="T71" s="23">
        <v>1000</v>
      </c>
      <c r="U71" s="23">
        <v>620</v>
      </c>
    </row>
    <row r="72" spans="1:22" ht="62.45" customHeight="1">
      <c r="A72" s="118">
        <v>1217670</v>
      </c>
      <c r="B72" s="64" t="s">
        <v>86</v>
      </c>
      <c r="C72" s="157" t="s">
        <v>103</v>
      </c>
      <c r="D72" s="55"/>
      <c r="E72" s="83"/>
      <c r="F72" s="58"/>
      <c r="G72" s="57"/>
      <c r="H72" s="58"/>
      <c r="I72" s="56"/>
      <c r="J72" s="58"/>
      <c r="K72" s="56"/>
      <c r="L72" s="58"/>
      <c r="M72" s="56"/>
      <c r="N72" s="58"/>
      <c r="O72" s="57"/>
      <c r="P72" s="58">
        <v>14174</v>
      </c>
      <c r="Q72" s="58">
        <v>14174</v>
      </c>
      <c r="R72" s="58">
        <v>14174</v>
      </c>
      <c r="S72" s="62">
        <v>14174</v>
      </c>
      <c r="T72" s="23">
        <v>119.2</v>
      </c>
      <c r="U72" s="23">
        <v>119.2</v>
      </c>
    </row>
    <row r="73" spans="1:22" ht="64.900000000000006" customHeight="1">
      <c r="A73" s="118">
        <v>1217670</v>
      </c>
      <c r="B73" s="64" t="s">
        <v>86</v>
      </c>
      <c r="C73" s="157" t="s">
        <v>104</v>
      </c>
      <c r="D73" s="55"/>
      <c r="E73" s="83"/>
      <c r="F73" s="58"/>
      <c r="G73" s="57"/>
      <c r="H73" s="58"/>
      <c r="I73" s="56"/>
      <c r="J73" s="58"/>
      <c r="K73" s="56"/>
      <c r="L73" s="58"/>
      <c r="M73" s="56"/>
      <c r="N73" s="58"/>
      <c r="O73" s="57"/>
      <c r="P73" s="58">
        <v>109300</v>
      </c>
      <c r="Q73" s="58">
        <v>109300</v>
      </c>
      <c r="R73" s="58">
        <v>109300</v>
      </c>
      <c r="S73" s="62">
        <v>109300</v>
      </c>
      <c r="T73" s="23">
        <v>109.3</v>
      </c>
      <c r="U73" s="23">
        <v>109.3</v>
      </c>
    </row>
    <row r="74" spans="1:22" s="13" customFormat="1" ht="78.75">
      <c r="A74" s="118">
        <v>1217670</v>
      </c>
      <c r="B74" s="64" t="s">
        <v>86</v>
      </c>
      <c r="C74" s="64" t="s">
        <v>85</v>
      </c>
      <c r="D74" s="56"/>
      <c r="E74" s="56"/>
      <c r="F74" s="56"/>
      <c r="G74" s="56"/>
      <c r="H74" s="56"/>
      <c r="I74" s="56"/>
      <c r="J74" s="56"/>
      <c r="K74" s="56"/>
      <c r="L74" s="56">
        <v>155000</v>
      </c>
      <c r="M74" s="56">
        <v>0</v>
      </c>
      <c r="N74" s="56">
        <v>155000</v>
      </c>
      <c r="O74" s="57">
        <v>155000</v>
      </c>
      <c r="P74" s="56">
        <v>155000</v>
      </c>
      <c r="Q74" s="57">
        <v>155000</v>
      </c>
      <c r="R74" s="56">
        <v>155000</v>
      </c>
      <c r="S74" s="57">
        <v>155000</v>
      </c>
      <c r="T74" s="23">
        <v>155</v>
      </c>
      <c r="U74" s="23">
        <v>155</v>
      </c>
    </row>
    <row r="75" spans="1:22" ht="38.450000000000003" customHeight="1">
      <c r="A75" s="119">
        <v>1510000</v>
      </c>
      <c r="B75" s="88" t="s">
        <v>168</v>
      </c>
      <c r="C75" s="167"/>
      <c r="D75" s="120"/>
      <c r="E75" s="121"/>
      <c r="F75" s="72">
        <f>F76+F82+F83+F91+F92+F99</f>
        <v>1222053.47</v>
      </c>
      <c r="G75" s="73">
        <f>G76+G82+G91+G92+G99</f>
        <v>0</v>
      </c>
      <c r="H75" s="73">
        <f t="shared" ref="H75:M75" si="15">H76+H82+H83+H91+H92+H99</f>
        <v>1222053.47</v>
      </c>
      <c r="I75" s="73">
        <f t="shared" si="15"/>
        <v>834229</v>
      </c>
      <c r="J75" s="73">
        <f t="shared" si="15"/>
        <v>1222053.47</v>
      </c>
      <c r="K75" s="73">
        <f t="shared" si="15"/>
        <v>858628.6</v>
      </c>
      <c r="L75" s="73">
        <f t="shared" si="15"/>
        <v>863801.25999999989</v>
      </c>
      <c r="M75" s="73">
        <f t="shared" si="15"/>
        <v>863801.25999999989</v>
      </c>
      <c r="N75" s="73">
        <f>N76+N77+N83+N91+N92+N99</f>
        <v>1726983.2599999998</v>
      </c>
      <c r="O75" s="73">
        <f>O76+O77+O83+O91+O92+O99</f>
        <v>863801.25999999989</v>
      </c>
      <c r="P75" s="73">
        <f>P76+P77+P83+P91+P92+P99</f>
        <v>1726983.2599999998</v>
      </c>
      <c r="Q75" s="73">
        <f>Q76+Q77+Q83+Q91+Q92+Q99</f>
        <v>878801.25999999989</v>
      </c>
      <c r="R75" s="73">
        <f>R76+R77+R83+R91+R92+R99+R98</f>
        <v>8927965.2599999998</v>
      </c>
      <c r="S75" s="73">
        <f>S76+S77+S83+S91+S92+S99+S98</f>
        <v>2741598.16</v>
      </c>
      <c r="T75" s="31">
        <f>T76+T77+T83+T91+T92+T99+T98</f>
        <v>9034.7999999999993</v>
      </c>
      <c r="U75" s="22">
        <f>U76+U77+U83+U91+U92+U99+U98</f>
        <v>4116.7999999999993</v>
      </c>
    </row>
    <row r="76" spans="1:22" ht="90.6" customHeight="1">
      <c r="A76" s="109">
        <v>1517310</v>
      </c>
      <c r="B76" s="9" t="s">
        <v>63</v>
      </c>
      <c r="C76" s="75" t="s">
        <v>62</v>
      </c>
      <c r="D76" s="55"/>
      <c r="E76" s="64">
        <v>75000</v>
      </c>
      <c r="F76" s="108">
        <v>75000</v>
      </c>
      <c r="G76" s="57"/>
      <c r="H76" s="58">
        <v>75000</v>
      </c>
      <c r="I76" s="58">
        <v>75000</v>
      </c>
      <c r="J76" s="58">
        <v>75000</v>
      </c>
      <c r="K76" s="58">
        <v>75000</v>
      </c>
      <c r="L76" s="58">
        <v>75000</v>
      </c>
      <c r="M76" s="58">
        <v>75000</v>
      </c>
      <c r="N76" s="58">
        <v>75000</v>
      </c>
      <c r="O76" s="62">
        <v>75000</v>
      </c>
      <c r="P76" s="58">
        <v>75000</v>
      </c>
      <c r="Q76" s="62">
        <v>75000</v>
      </c>
      <c r="R76" s="58">
        <v>75000</v>
      </c>
      <c r="S76" s="62">
        <v>75000</v>
      </c>
      <c r="T76" s="23">
        <v>75</v>
      </c>
      <c r="U76" s="23">
        <v>75</v>
      </c>
    </row>
    <row r="77" spans="1:22" s="39" customFormat="1" ht="30" customHeight="1">
      <c r="A77" s="122">
        <v>1517321</v>
      </c>
      <c r="B77" s="112" t="s">
        <v>96</v>
      </c>
      <c r="C77" s="111"/>
      <c r="D77" s="113"/>
      <c r="E77" s="111"/>
      <c r="F77" s="114"/>
      <c r="G77" s="115"/>
      <c r="H77" s="114"/>
      <c r="I77" s="114"/>
      <c r="J77" s="114"/>
      <c r="K77" s="114"/>
      <c r="L77" s="114"/>
      <c r="M77" s="114"/>
      <c r="N77" s="114">
        <f t="shared" ref="N77:S77" si="16">SUM(N78:N82)</f>
        <v>583771</v>
      </c>
      <c r="O77" s="117">
        <f t="shared" si="16"/>
        <v>3771</v>
      </c>
      <c r="P77" s="114">
        <f t="shared" si="16"/>
        <v>583771</v>
      </c>
      <c r="Q77" s="117">
        <f t="shared" si="16"/>
        <v>18771</v>
      </c>
      <c r="R77" s="114">
        <f t="shared" si="16"/>
        <v>583771</v>
      </c>
      <c r="S77" s="117">
        <f t="shared" si="16"/>
        <v>171867.9</v>
      </c>
      <c r="T77" s="38">
        <f>SUM(T78:T82)</f>
        <v>690.7</v>
      </c>
      <c r="U77" s="38">
        <f>SUM(U78:U82)</f>
        <v>171.9</v>
      </c>
    </row>
    <row r="78" spans="1:22" ht="90.6" customHeight="1">
      <c r="A78" s="109">
        <v>1517321</v>
      </c>
      <c r="B78" s="91" t="s">
        <v>118</v>
      </c>
      <c r="C78" s="64" t="s">
        <v>93</v>
      </c>
      <c r="D78" s="55"/>
      <c r="E78" s="59"/>
      <c r="F78" s="123"/>
      <c r="G78" s="86"/>
      <c r="H78" s="55"/>
      <c r="I78" s="55"/>
      <c r="J78" s="55"/>
      <c r="K78" s="55"/>
      <c r="L78" s="55"/>
      <c r="M78" s="55"/>
      <c r="N78" s="55">
        <v>365000</v>
      </c>
      <c r="O78" s="68"/>
      <c r="P78" s="55">
        <v>365000</v>
      </c>
      <c r="Q78" s="55">
        <v>15000</v>
      </c>
      <c r="R78" s="55">
        <v>365000</v>
      </c>
      <c r="S78" s="68">
        <v>15000</v>
      </c>
      <c r="T78" s="23">
        <v>365</v>
      </c>
      <c r="U78" s="23">
        <v>15</v>
      </c>
    </row>
    <row r="79" spans="1:22" ht="110.25">
      <c r="A79" s="109">
        <v>1517321</v>
      </c>
      <c r="B79" s="59" t="s">
        <v>118</v>
      </c>
      <c r="C79" s="64" t="s">
        <v>94</v>
      </c>
      <c r="D79" s="55"/>
      <c r="E79" s="59"/>
      <c r="F79" s="123"/>
      <c r="G79" s="86"/>
      <c r="H79" s="55"/>
      <c r="I79" s="55"/>
      <c r="J79" s="55"/>
      <c r="K79" s="55"/>
      <c r="L79" s="55"/>
      <c r="M79" s="55"/>
      <c r="N79" s="55">
        <v>15000</v>
      </c>
      <c r="O79" s="68"/>
      <c r="P79" s="55">
        <v>15000</v>
      </c>
      <c r="Q79" s="55"/>
      <c r="R79" s="55">
        <v>15000</v>
      </c>
      <c r="S79" s="68"/>
      <c r="T79" s="23">
        <v>15</v>
      </c>
      <c r="U79" s="23"/>
    </row>
    <row r="80" spans="1:22" ht="69" customHeight="1">
      <c r="A80" s="109">
        <v>1517321</v>
      </c>
      <c r="B80" s="59" t="s">
        <v>118</v>
      </c>
      <c r="C80" s="64" t="s">
        <v>95</v>
      </c>
      <c r="D80" s="55"/>
      <c r="E80" s="59"/>
      <c r="F80" s="123"/>
      <c r="G80" s="86"/>
      <c r="H80" s="55"/>
      <c r="I80" s="55"/>
      <c r="J80" s="55"/>
      <c r="K80" s="55"/>
      <c r="L80" s="55"/>
      <c r="M80" s="55"/>
      <c r="N80" s="55">
        <v>200000</v>
      </c>
      <c r="O80" s="68"/>
      <c r="P80" s="55">
        <v>200000</v>
      </c>
      <c r="Q80" s="55"/>
      <c r="R80" s="55">
        <v>200000</v>
      </c>
      <c r="S80" s="68">
        <v>153096.9</v>
      </c>
      <c r="T80" s="23">
        <v>200</v>
      </c>
      <c r="U80" s="23">
        <v>153.1</v>
      </c>
    </row>
    <row r="81" spans="1:21" ht="110.25">
      <c r="A81" s="109">
        <v>1517321</v>
      </c>
      <c r="B81" s="59" t="s">
        <v>118</v>
      </c>
      <c r="C81" s="157" t="s">
        <v>111</v>
      </c>
      <c r="D81" s="55"/>
      <c r="E81" s="59"/>
      <c r="F81" s="123"/>
      <c r="G81" s="86"/>
      <c r="H81" s="55"/>
      <c r="I81" s="55"/>
      <c r="J81" s="55"/>
      <c r="K81" s="55"/>
      <c r="L81" s="55"/>
      <c r="M81" s="55"/>
      <c r="N81" s="55"/>
      <c r="O81" s="68"/>
      <c r="P81" s="55"/>
      <c r="Q81" s="68"/>
      <c r="R81" s="55"/>
      <c r="S81" s="68"/>
      <c r="T81" s="23">
        <v>57</v>
      </c>
      <c r="U81" s="23"/>
    </row>
    <row r="82" spans="1:21" ht="54" customHeight="1">
      <c r="A82" s="109">
        <v>1517321</v>
      </c>
      <c r="B82" s="59" t="s">
        <v>118</v>
      </c>
      <c r="C82" s="157" t="s">
        <v>64</v>
      </c>
      <c r="D82" s="55"/>
      <c r="E82" s="59">
        <v>3771</v>
      </c>
      <c r="F82" s="123">
        <v>3771</v>
      </c>
      <c r="G82" s="86"/>
      <c r="H82" s="55">
        <v>3771</v>
      </c>
      <c r="I82" s="55">
        <v>3771</v>
      </c>
      <c r="J82" s="55">
        <v>3771</v>
      </c>
      <c r="K82" s="55">
        <v>3771</v>
      </c>
      <c r="L82" s="55">
        <v>3771</v>
      </c>
      <c r="M82" s="55">
        <v>3771</v>
      </c>
      <c r="N82" s="55">
        <v>3771</v>
      </c>
      <c r="O82" s="68">
        <v>3771</v>
      </c>
      <c r="P82" s="55">
        <v>3771</v>
      </c>
      <c r="Q82" s="68">
        <v>3771</v>
      </c>
      <c r="R82" s="55">
        <v>3771</v>
      </c>
      <c r="S82" s="68">
        <v>3771</v>
      </c>
      <c r="T82" s="23">
        <v>53.7</v>
      </c>
      <c r="U82" s="23">
        <v>3.8</v>
      </c>
    </row>
    <row r="83" spans="1:21" ht="138.6" customHeight="1">
      <c r="A83" s="124">
        <v>1517325</v>
      </c>
      <c r="B83" s="125" t="s">
        <v>70</v>
      </c>
      <c r="C83" s="168" t="s">
        <v>167</v>
      </c>
      <c r="D83" s="126"/>
      <c r="E83" s="127"/>
      <c r="F83" s="128">
        <f>SUM(F84:F90)</f>
        <v>235000</v>
      </c>
      <c r="G83" s="129">
        <f>SUM(G84:G90)</f>
        <v>0</v>
      </c>
      <c r="H83" s="129">
        <f>SUM(H84:H90)</f>
        <v>255038</v>
      </c>
      <c r="I83" s="128">
        <f>SUM(I84:I90)</f>
        <v>195000</v>
      </c>
      <c r="J83" s="129">
        <f>SUM(J84:J90)</f>
        <v>255038</v>
      </c>
      <c r="K83" s="128">
        <f t="shared" ref="K83:R83" si="17">SUM(K84:K90)</f>
        <v>215037.21</v>
      </c>
      <c r="L83" s="129">
        <f>SUM(L84:L90)</f>
        <v>215037.21</v>
      </c>
      <c r="M83" s="128">
        <f t="shared" si="17"/>
        <v>215037.21</v>
      </c>
      <c r="N83" s="129">
        <f t="shared" si="17"/>
        <v>215037.21</v>
      </c>
      <c r="O83" s="129">
        <f t="shared" ref="O83:T83" si="18">SUM(O84:O90)</f>
        <v>215037.21</v>
      </c>
      <c r="P83" s="129">
        <f t="shared" si="17"/>
        <v>215037.21</v>
      </c>
      <c r="Q83" s="129">
        <f t="shared" si="18"/>
        <v>215037.21</v>
      </c>
      <c r="R83" s="129">
        <f t="shared" si="17"/>
        <v>215037.21</v>
      </c>
      <c r="S83" s="129">
        <f t="shared" si="18"/>
        <v>215037.21</v>
      </c>
      <c r="T83" s="44">
        <f t="shared" si="18"/>
        <v>215</v>
      </c>
      <c r="U83" s="45">
        <f>SUM(U84:U90)</f>
        <v>215</v>
      </c>
    </row>
    <row r="84" spans="1:21" ht="93.6" hidden="1" customHeight="1">
      <c r="A84" s="130"/>
      <c r="B84" s="9" t="s">
        <v>70</v>
      </c>
      <c r="C84" s="157" t="s">
        <v>71</v>
      </c>
      <c r="D84" s="55"/>
      <c r="E84" s="59">
        <v>20000</v>
      </c>
      <c r="F84" s="59">
        <v>20000</v>
      </c>
      <c r="G84" s="86"/>
      <c r="H84" s="59">
        <v>20000</v>
      </c>
      <c r="I84" s="85"/>
      <c r="J84" s="59">
        <v>20000</v>
      </c>
      <c r="K84" s="85"/>
      <c r="L84" s="59">
        <v>0</v>
      </c>
      <c r="M84" s="85"/>
      <c r="N84" s="59">
        <v>0</v>
      </c>
      <c r="O84" s="86"/>
      <c r="P84" s="55"/>
      <c r="Q84" s="55"/>
      <c r="R84" s="55"/>
      <c r="S84" s="68"/>
      <c r="T84" s="23"/>
      <c r="U84" s="23"/>
    </row>
    <row r="85" spans="1:21" ht="62.45" customHeight="1">
      <c r="A85" s="130"/>
      <c r="B85" s="9" t="s">
        <v>70</v>
      </c>
      <c r="C85" s="157" t="s">
        <v>72</v>
      </c>
      <c r="D85" s="55"/>
      <c r="E85" s="59">
        <v>15000</v>
      </c>
      <c r="F85" s="59">
        <v>15000</v>
      </c>
      <c r="G85" s="86"/>
      <c r="H85" s="59">
        <v>15000</v>
      </c>
      <c r="I85" s="59">
        <v>15000</v>
      </c>
      <c r="J85" s="59">
        <v>15000</v>
      </c>
      <c r="K85" s="59">
        <v>15000</v>
      </c>
      <c r="L85" s="59">
        <v>15000</v>
      </c>
      <c r="M85" s="59">
        <v>15000</v>
      </c>
      <c r="N85" s="59">
        <v>15000</v>
      </c>
      <c r="O85" s="131">
        <v>15000</v>
      </c>
      <c r="P85" s="59">
        <v>15000</v>
      </c>
      <c r="Q85" s="131">
        <v>15000</v>
      </c>
      <c r="R85" s="59">
        <v>15000</v>
      </c>
      <c r="S85" s="131">
        <v>15000</v>
      </c>
      <c r="T85" s="29">
        <v>15</v>
      </c>
      <c r="U85" s="29">
        <v>15</v>
      </c>
    </row>
    <row r="86" spans="1:21" ht="37.15" customHeight="1">
      <c r="A86" s="109">
        <v>1517325</v>
      </c>
      <c r="B86" s="9" t="s">
        <v>70</v>
      </c>
      <c r="C86" s="157" t="s">
        <v>73</v>
      </c>
      <c r="D86" s="55"/>
      <c r="E86" s="59">
        <v>100000</v>
      </c>
      <c r="F86" s="59">
        <v>100000</v>
      </c>
      <c r="G86" s="86"/>
      <c r="H86" s="59">
        <v>100000</v>
      </c>
      <c r="I86" s="59">
        <v>100000</v>
      </c>
      <c r="J86" s="59">
        <v>100000</v>
      </c>
      <c r="K86" s="59">
        <v>100000</v>
      </c>
      <c r="L86" s="59">
        <v>100000</v>
      </c>
      <c r="M86" s="59">
        <v>100000</v>
      </c>
      <c r="N86" s="59">
        <v>100000</v>
      </c>
      <c r="O86" s="131">
        <v>100000</v>
      </c>
      <c r="P86" s="59">
        <v>100000</v>
      </c>
      <c r="Q86" s="131">
        <v>100000</v>
      </c>
      <c r="R86" s="59">
        <v>100000</v>
      </c>
      <c r="S86" s="131">
        <v>100000</v>
      </c>
      <c r="T86" s="29">
        <v>100</v>
      </c>
      <c r="U86" s="29">
        <v>100</v>
      </c>
    </row>
    <row r="87" spans="1:21" ht="1.1499999999999999" hidden="1" customHeight="1">
      <c r="A87" s="109">
        <v>1517325</v>
      </c>
      <c r="B87" s="9" t="s">
        <v>70</v>
      </c>
      <c r="C87" s="157" t="s">
        <v>74</v>
      </c>
      <c r="D87" s="55"/>
      <c r="E87" s="59">
        <v>20000</v>
      </c>
      <c r="F87" s="59">
        <v>20000</v>
      </c>
      <c r="G87" s="86"/>
      <c r="H87" s="59">
        <v>20000</v>
      </c>
      <c r="I87" s="85"/>
      <c r="J87" s="59">
        <v>20000</v>
      </c>
      <c r="K87" s="85"/>
      <c r="L87" s="59">
        <v>0</v>
      </c>
      <c r="M87" s="85"/>
      <c r="N87" s="59">
        <v>0</v>
      </c>
      <c r="O87" s="86"/>
      <c r="P87" s="55"/>
      <c r="Q87" s="55"/>
      <c r="R87" s="55"/>
      <c r="S87" s="68"/>
      <c r="T87" s="23"/>
      <c r="U87" s="23"/>
    </row>
    <row r="88" spans="1:21" ht="55.15" customHeight="1">
      <c r="A88" s="109">
        <v>1517325</v>
      </c>
      <c r="B88" s="9" t="s">
        <v>70</v>
      </c>
      <c r="C88" s="157" t="s">
        <v>75</v>
      </c>
      <c r="D88" s="55"/>
      <c r="E88" s="59">
        <v>30000</v>
      </c>
      <c r="F88" s="59">
        <v>30000</v>
      </c>
      <c r="G88" s="86"/>
      <c r="H88" s="59">
        <v>30000</v>
      </c>
      <c r="I88" s="59">
        <v>30000</v>
      </c>
      <c r="J88" s="59">
        <v>30000</v>
      </c>
      <c r="K88" s="59">
        <v>30000</v>
      </c>
      <c r="L88" s="59">
        <v>30000</v>
      </c>
      <c r="M88" s="59">
        <v>30000</v>
      </c>
      <c r="N88" s="59">
        <v>30000</v>
      </c>
      <c r="O88" s="131">
        <v>30000</v>
      </c>
      <c r="P88" s="59">
        <v>30000</v>
      </c>
      <c r="Q88" s="131">
        <v>30000</v>
      </c>
      <c r="R88" s="59">
        <v>30000</v>
      </c>
      <c r="S88" s="131">
        <v>30000</v>
      </c>
      <c r="T88" s="29">
        <v>30</v>
      </c>
      <c r="U88" s="29">
        <v>30</v>
      </c>
    </row>
    <row r="89" spans="1:21" ht="101.25" customHeight="1">
      <c r="A89" s="109">
        <v>1517325</v>
      </c>
      <c r="B89" s="9" t="s">
        <v>70</v>
      </c>
      <c r="C89" s="157" t="s">
        <v>147</v>
      </c>
      <c r="D89" s="55"/>
      <c r="E89" s="59"/>
      <c r="F89" s="59"/>
      <c r="G89" s="86"/>
      <c r="H89" s="85">
        <v>20038</v>
      </c>
      <c r="I89" s="85"/>
      <c r="J89" s="85">
        <v>20038</v>
      </c>
      <c r="K89" s="85">
        <v>20037.21</v>
      </c>
      <c r="L89" s="85">
        <v>20037.21</v>
      </c>
      <c r="M89" s="85">
        <v>20037.21</v>
      </c>
      <c r="N89" s="85">
        <v>20037.21</v>
      </c>
      <c r="O89" s="86">
        <v>20037.21</v>
      </c>
      <c r="P89" s="85">
        <v>20037.21</v>
      </c>
      <c r="Q89" s="86">
        <v>20037.21</v>
      </c>
      <c r="R89" s="85">
        <v>20037.21</v>
      </c>
      <c r="S89" s="86">
        <v>20037.21</v>
      </c>
      <c r="T89" s="23">
        <v>20</v>
      </c>
      <c r="U89" s="23">
        <v>20</v>
      </c>
    </row>
    <row r="90" spans="1:21" ht="55.15" customHeight="1">
      <c r="A90" s="109">
        <v>1517325</v>
      </c>
      <c r="B90" s="9" t="s">
        <v>70</v>
      </c>
      <c r="C90" s="157" t="s">
        <v>77</v>
      </c>
      <c r="D90" s="55"/>
      <c r="E90" s="59">
        <v>50000</v>
      </c>
      <c r="F90" s="59">
        <v>50000</v>
      </c>
      <c r="G90" s="86"/>
      <c r="H90" s="59">
        <v>50000</v>
      </c>
      <c r="I90" s="59">
        <v>50000</v>
      </c>
      <c r="J90" s="59">
        <v>50000</v>
      </c>
      <c r="K90" s="59">
        <v>50000</v>
      </c>
      <c r="L90" s="59">
        <v>50000</v>
      </c>
      <c r="M90" s="59">
        <v>50000</v>
      </c>
      <c r="N90" s="59">
        <v>50000</v>
      </c>
      <c r="O90" s="131">
        <v>50000</v>
      </c>
      <c r="P90" s="59">
        <v>50000</v>
      </c>
      <c r="Q90" s="131">
        <v>50000</v>
      </c>
      <c r="R90" s="59">
        <v>50000</v>
      </c>
      <c r="S90" s="131">
        <v>50000</v>
      </c>
      <c r="T90" s="29">
        <v>50</v>
      </c>
      <c r="U90" s="29">
        <v>50</v>
      </c>
    </row>
    <row r="91" spans="1:21" ht="54" customHeight="1">
      <c r="A91" s="109">
        <v>1517330</v>
      </c>
      <c r="B91" s="9" t="s">
        <v>66</v>
      </c>
      <c r="C91" s="157" t="s">
        <v>65</v>
      </c>
      <c r="D91" s="55"/>
      <c r="E91" s="59">
        <v>30816</v>
      </c>
      <c r="F91" s="123">
        <v>30816</v>
      </c>
      <c r="G91" s="86"/>
      <c r="H91" s="85">
        <v>30816</v>
      </c>
      <c r="I91" s="85">
        <v>30594.67</v>
      </c>
      <c r="J91" s="85">
        <v>30816</v>
      </c>
      <c r="K91" s="85">
        <v>30594.67</v>
      </c>
      <c r="L91" s="85">
        <v>30594.67</v>
      </c>
      <c r="M91" s="85">
        <v>30594.67</v>
      </c>
      <c r="N91" s="85">
        <v>30594.67</v>
      </c>
      <c r="O91" s="86">
        <v>30594.67</v>
      </c>
      <c r="P91" s="85">
        <v>30594.67</v>
      </c>
      <c r="Q91" s="86">
        <v>30594.67</v>
      </c>
      <c r="R91" s="85">
        <v>30594.67</v>
      </c>
      <c r="S91" s="86">
        <v>30594.67</v>
      </c>
      <c r="T91" s="23">
        <v>30.6</v>
      </c>
      <c r="U91" s="23">
        <v>30.6</v>
      </c>
    </row>
    <row r="92" spans="1:21" s="15" customFormat="1" ht="54" customHeight="1">
      <c r="A92" s="122">
        <v>1517363</v>
      </c>
      <c r="B92" s="112" t="s">
        <v>39</v>
      </c>
      <c r="C92" s="166"/>
      <c r="D92" s="113"/>
      <c r="E92" s="132"/>
      <c r="F92" s="113">
        <f t="shared" ref="F92:U92" si="19">SUM(F93:F97)</f>
        <v>550406.38</v>
      </c>
      <c r="G92" s="133">
        <f t="shared" si="19"/>
        <v>0</v>
      </c>
      <c r="H92" s="133">
        <f t="shared" si="19"/>
        <v>530368.38</v>
      </c>
      <c r="I92" s="113">
        <f t="shared" si="19"/>
        <v>495086.24000000005</v>
      </c>
      <c r="J92" s="133">
        <f t="shared" si="19"/>
        <v>530368.38</v>
      </c>
      <c r="K92" s="113">
        <f t="shared" si="19"/>
        <v>496303.63</v>
      </c>
      <c r="L92" s="133">
        <f t="shared" si="19"/>
        <v>501476.29000000004</v>
      </c>
      <c r="M92" s="113">
        <f t="shared" si="19"/>
        <v>501476.29000000004</v>
      </c>
      <c r="N92" s="133">
        <f t="shared" si="19"/>
        <v>501476.29000000004</v>
      </c>
      <c r="O92" s="133">
        <f t="shared" si="19"/>
        <v>501476.29000000004</v>
      </c>
      <c r="P92" s="133">
        <f t="shared" si="19"/>
        <v>501476.29000000004</v>
      </c>
      <c r="Q92" s="133">
        <f t="shared" si="19"/>
        <v>501476.29000000004</v>
      </c>
      <c r="R92" s="133">
        <f t="shared" si="19"/>
        <v>501476.29000000004</v>
      </c>
      <c r="S92" s="133">
        <f t="shared" si="19"/>
        <v>501476.29000000004</v>
      </c>
      <c r="T92" s="46">
        <f t="shared" si="19"/>
        <v>501.49999999999994</v>
      </c>
      <c r="U92" s="38">
        <f t="shared" si="19"/>
        <v>501.49999999999994</v>
      </c>
    </row>
    <row r="93" spans="1:21" ht="54" customHeight="1">
      <c r="A93" s="134">
        <v>1517363</v>
      </c>
      <c r="B93" s="93" t="s">
        <v>39</v>
      </c>
      <c r="C93" s="168" t="s">
        <v>134</v>
      </c>
      <c r="D93" s="135"/>
      <c r="E93" s="93" t="s">
        <v>69</v>
      </c>
      <c r="F93" s="135">
        <v>48848.54</v>
      </c>
      <c r="G93" s="136"/>
      <c r="H93" s="135">
        <v>48848.54</v>
      </c>
      <c r="I93" s="137">
        <v>40490.79</v>
      </c>
      <c r="J93" s="135">
        <v>48848.54</v>
      </c>
      <c r="K93" s="137">
        <v>40490.79</v>
      </c>
      <c r="L93" s="135">
        <v>40490.79</v>
      </c>
      <c r="M93" s="137">
        <v>40490.79</v>
      </c>
      <c r="N93" s="135">
        <v>40490.79</v>
      </c>
      <c r="O93" s="136">
        <v>40490.79</v>
      </c>
      <c r="P93" s="135">
        <v>40490.79</v>
      </c>
      <c r="Q93" s="136">
        <v>40490.79</v>
      </c>
      <c r="R93" s="135">
        <v>40490.79</v>
      </c>
      <c r="S93" s="136">
        <v>40490.79</v>
      </c>
      <c r="T93" s="36">
        <v>40.5</v>
      </c>
      <c r="U93" s="36">
        <v>40.5</v>
      </c>
    </row>
    <row r="94" spans="1:21" ht="54" customHeight="1">
      <c r="A94" s="109">
        <v>1517363</v>
      </c>
      <c r="B94" s="9" t="s">
        <v>39</v>
      </c>
      <c r="C94" s="157" t="s">
        <v>135</v>
      </c>
      <c r="D94" s="55"/>
      <c r="E94" s="138">
        <v>1466</v>
      </c>
      <c r="F94" s="139">
        <v>1466</v>
      </c>
      <c r="G94" s="86"/>
      <c r="H94" s="139">
        <v>1466</v>
      </c>
      <c r="I94" s="85">
        <v>1214.72</v>
      </c>
      <c r="J94" s="139">
        <v>1466</v>
      </c>
      <c r="K94" s="85">
        <v>1214.72</v>
      </c>
      <c r="L94" s="139">
        <v>1214.72</v>
      </c>
      <c r="M94" s="85">
        <v>1214.72</v>
      </c>
      <c r="N94" s="139">
        <v>1214.72</v>
      </c>
      <c r="O94" s="86">
        <v>1214.72</v>
      </c>
      <c r="P94" s="139">
        <v>1214.72</v>
      </c>
      <c r="Q94" s="86">
        <v>1214.72</v>
      </c>
      <c r="R94" s="139">
        <v>1214.72</v>
      </c>
      <c r="S94" s="86">
        <v>1214.72</v>
      </c>
      <c r="T94" s="23">
        <v>1.2</v>
      </c>
      <c r="U94" s="23">
        <v>1.2</v>
      </c>
    </row>
    <row r="95" spans="1:21" ht="100.15" hidden="1" customHeight="1">
      <c r="A95" s="109">
        <v>1517363</v>
      </c>
      <c r="B95" s="9" t="s">
        <v>39</v>
      </c>
      <c r="C95" s="157" t="s">
        <v>67</v>
      </c>
      <c r="D95" s="55"/>
      <c r="E95" s="59">
        <v>20038</v>
      </c>
      <c r="F95" s="55">
        <v>20038</v>
      </c>
      <c r="G95" s="86"/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6">
        <v>0</v>
      </c>
      <c r="P95" s="85">
        <v>0</v>
      </c>
      <c r="Q95" s="86">
        <v>0</v>
      </c>
      <c r="R95" s="85">
        <v>0</v>
      </c>
      <c r="S95" s="86">
        <v>0</v>
      </c>
      <c r="T95" s="23">
        <v>0</v>
      </c>
      <c r="U95" s="23">
        <v>0</v>
      </c>
    </row>
    <row r="96" spans="1:21" ht="61.9" customHeight="1">
      <c r="A96" s="109">
        <v>1517363</v>
      </c>
      <c r="B96" s="9" t="s">
        <v>39</v>
      </c>
      <c r="C96" s="75" t="s">
        <v>136</v>
      </c>
      <c r="D96" s="55"/>
      <c r="E96" s="140" t="s">
        <v>68</v>
      </c>
      <c r="F96" s="55">
        <v>466019.84000000003</v>
      </c>
      <c r="G96" s="86"/>
      <c r="H96" s="55">
        <v>466019.84000000003</v>
      </c>
      <c r="I96" s="85">
        <v>440175.46</v>
      </c>
      <c r="J96" s="55">
        <v>466019.84000000003</v>
      </c>
      <c r="K96" s="85">
        <v>441357.39</v>
      </c>
      <c r="L96" s="55">
        <v>446379.39</v>
      </c>
      <c r="M96" s="85">
        <v>446379.39</v>
      </c>
      <c r="N96" s="55">
        <v>446379.39</v>
      </c>
      <c r="O96" s="86">
        <v>446379.39</v>
      </c>
      <c r="P96" s="55">
        <v>446379.39</v>
      </c>
      <c r="Q96" s="86">
        <v>446379.39</v>
      </c>
      <c r="R96" s="55">
        <v>446379.39</v>
      </c>
      <c r="S96" s="86">
        <v>446379.39</v>
      </c>
      <c r="T96" s="23">
        <v>446.4</v>
      </c>
      <c r="U96" s="23">
        <v>446.4</v>
      </c>
    </row>
    <row r="97" spans="1:23" ht="65.45" customHeight="1">
      <c r="A97" s="109">
        <v>1517363</v>
      </c>
      <c r="B97" s="9" t="s">
        <v>39</v>
      </c>
      <c r="C97" s="157" t="s">
        <v>137</v>
      </c>
      <c r="D97" s="55"/>
      <c r="E97" s="141">
        <v>14034</v>
      </c>
      <c r="F97" s="139">
        <v>14034</v>
      </c>
      <c r="G97" s="86"/>
      <c r="H97" s="139">
        <v>14034</v>
      </c>
      <c r="I97" s="85">
        <v>13205.27</v>
      </c>
      <c r="J97" s="139">
        <v>14034</v>
      </c>
      <c r="K97" s="85">
        <v>13240.73</v>
      </c>
      <c r="L97" s="139">
        <v>13391.39</v>
      </c>
      <c r="M97" s="85">
        <v>13391.39</v>
      </c>
      <c r="N97" s="139">
        <v>13391.39</v>
      </c>
      <c r="O97" s="86">
        <v>13391.39</v>
      </c>
      <c r="P97" s="139">
        <v>13391.39</v>
      </c>
      <c r="Q97" s="86">
        <v>13391.39</v>
      </c>
      <c r="R97" s="139">
        <v>13391.39</v>
      </c>
      <c r="S97" s="86">
        <v>13391.39</v>
      </c>
      <c r="T97" s="23">
        <v>13.4</v>
      </c>
      <c r="U97" s="23">
        <v>13.4</v>
      </c>
    </row>
    <row r="98" spans="1:23" ht="73.150000000000006" customHeight="1">
      <c r="A98" s="109">
        <v>1517369</v>
      </c>
      <c r="B98" s="9" t="s">
        <v>106</v>
      </c>
      <c r="C98" s="157" t="s">
        <v>106</v>
      </c>
      <c r="D98" s="55"/>
      <c r="E98" s="141"/>
      <c r="F98" s="139"/>
      <c r="G98" s="86"/>
      <c r="H98" s="142"/>
      <c r="I98" s="85"/>
      <c r="J98" s="142"/>
      <c r="K98" s="85"/>
      <c r="L98" s="139"/>
      <c r="M98" s="85"/>
      <c r="N98" s="139"/>
      <c r="O98" s="86"/>
      <c r="P98" s="139"/>
      <c r="Q98" s="86"/>
      <c r="R98" s="139">
        <v>7200982</v>
      </c>
      <c r="S98" s="86">
        <v>1709700</v>
      </c>
      <c r="T98" s="23">
        <v>7200.9</v>
      </c>
      <c r="U98" s="23">
        <v>2816.7</v>
      </c>
    </row>
    <row r="99" spans="1:23" s="15" customFormat="1" ht="54" customHeight="1">
      <c r="A99" s="143">
        <v>1517461</v>
      </c>
      <c r="B99" s="112" t="s">
        <v>27</v>
      </c>
      <c r="C99" s="166"/>
      <c r="D99" s="113"/>
      <c r="E99" s="132"/>
      <c r="F99" s="113">
        <f t="shared" ref="F99:U99" si="20">SUM(F100:F104)</f>
        <v>327060.08999999997</v>
      </c>
      <c r="G99" s="133">
        <f t="shared" si="20"/>
        <v>0</v>
      </c>
      <c r="H99" s="133">
        <f t="shared" si="20"/>
        <v>327060.08999999997</v>
      </c>
      <c r="I99" s="113">
        <f t="shared" si="20"/>
        <v>34777.090000000004</v>
      </c>
      <c r="J99" s="133">
        <f t="shared" si="20"/>
        <v>327060.08999999997</v>
      </c>
      <c r="K99" s="113">
        <f t="shared" si="20"/>
        <v>37922.090000000004</v>
      </c>
      <c r="L99" s="113">
        <f t="shared" si="20"/>
        <v>37922.090000000004</v>
      </c>
      <c r="M99" s="113">
        <f t="shared" si="20"/>
        <v>37922.090000000004</v>
      </c>
      <c r="N99" s="113">
        <f t="shared" si="20"/>
        <v>321104.08999999997</v>
      </c>
      <c r="O99" s="133">
        <f t="shared" si="20"/>
        <v>37922.090000000004</v>
      </c>
      <c r="P99" s="113">
        <f t="shared" si="20"/>
        <v>321104.08999999997</v>
      </c>
      <c r="Q99" s="133">
        <f t="shared" si="20"/>
        <v>37922.090000000004</v>
      </c>
      <c r="R99" s="113">
        <f t="shared" si="20"/>
        <v>321104.08999999997</v>
      </c>
      <c r="S99" s="133">
        <f t="shared" si="20"/>
        <v>37922.090000000004</v>
      </c>
      <c r="T99" s="38">
        <f t="shared" si="20"/>
        <v>321.10000000000002</v>
      </c>
      <c r="U99" s="38">
        <f t="shared" si="20"/>
        <v>306.10000000000002</v>
      </c>
      <c r="V99" s="39"/>
      <c r="W99" s="39"/>
    </row>
    <row r="100" spans="1:23" ht="71.45" customHeight="1">
      <c r="A100" s="10">
        <v>1517461</v>
      </c>
      <c r="B100" s="9" t="s">
        <v>27</v>
      </c>
      <c r="C100" s="157" t="s">
        <v>119</v>
      </c>
      <c r="D100" s="55"/>
      <c r="E100" s="140" t="s">
        <v>57</v>
      </c>
      <c r="F100" s="55">
        <v>283182</v>
      </c>
      <c r="G100" s="86"/>
      <c r="H100" s="55">
        <v>283182</v>
      </c>
      <c r="I100" s="85"/>
      <c r="J100" s="55">
        <v>283182</v>
      </c>
      <c r="K100" s="85"/>
      <c r="L100" s="144"/>
      <c r="M100" s="85"/>
      <c r="N100" s="55">
        <v>283182</v>
      </c>
      <c r="O100" s="86"/>
      <c r="P100" s="55">
        <v>283182</v>
      </c>
      <c r="Q100" s="86"/>
      <c r="R100" s="55">
        <v>283182</v>
      </c>
      <c r="S100" s="86"/>
      <c r="T100" s="23">
        <v>283.2</v>
      </c>
      <c r="U100" s="23">
        <v>268.2</v>
      </c>
    </row>
    <row r="101" spans="1:23" ht="47.25">
      <c r="A101" s="10">
        <v>1517461</v>
      </c>
      <c r="B101" s="9" t="s">
        <v>27</v>
      </c>
      <c r="C101" s="157" t="s">
        <v>60</v>
      </c>
      <c r="D101" s="55"/>
      <c r="E101" s="9">
        <v>3147.5</v>
      </c>
      <c r="F101" s="9">
        <v>3147.5</v>
      </c>
      <c r="G101" s="86"/>
      <c r="H101" s="9">
        <v>3147.5</v>
      </c>
      <c r="I101" s="85"/>
      <c r="J101" s="9">
        <v>3147.5</v>
      </c>
      <c r="K101" s="85">
        <v>3145</v>
      </c>
      <c r="L101" s="9">
        <v>3145</v>
      </c>
      <c r="M101" s="85">
        <v>3145</v>
      </c>
      <c r="N101" s="9">
        <v>3145</v>
      </c>
      <c r="O101" s="86">
        <v>3145</v>
      </c>
      <c r="P101" s="9">
        <v>3145</v>
      </c>
      <c r="Q101" s="86">
        <v>3145</v>
      </c>
      <c r="R101" s="9">
        <v>3145</v>
      </c>
      <c r="S101" s="86">
        <v>3145</v>
      </c>
      <c r="T101" s="29">
        <v>3.1</v>
      </c>
      <c r="U101" s="23">
        <v>3.1</v>
      </c>
    </row>
    <row r="102" spans="1:23" ht="60" customHeight="1">
      <c r="A102" s="10">
        <v>1517461</v>
      </c>
      <c r="B102" s="9" t="s">
        <v>27</v>
      </c>
      <c r="C102" s="157" t="s">
        <v>61</v>
      </c>
      <c r="D102" s="55"/>
      <c r="E102" s="9">
        <v>5953.5</v>
      </c>
      <c r="F102" s="9">
        <v>5953.5</v>
      </c>
      <c r="G102" s="86"/>
      <c r="H102" s="9">
        <v>5953.5</v>
      </c>
      <c r="I102" s="85"/>
      <c r="J102" s="9">
        <v>5953.5</v>
      </c>
      <c r="K102" s="85"/>
      <c r="L102" s="9">
        <v>0</v>
      </c>
      <c r="M102" s="85"/>
      <c r="N102" s="9">
        <v>0</v>
      </c>
      <c r="O102" s="86"/>
      <c r="P102" s="9">
        <v>0</v>
      </c>
      <c r="Q102" s="86"/>
      <c r="R102" s="9">
        <v>0</v>
      </c>
      <c r="S102" s="86"/>
      <c r="T102" s="29">
        <v>0</v>
      </c>
      <c r="U102" s="23"/>
    </row>
    <row r="103" spans="1:23" ht="81" customHeight="1">
      <c r="A103" s="10">
        <v>1517461</v>
      </c>
      <c r="B103" s="9" t="s">
        <v>27</v>
      </c>
      <c r="C103" s="157" t="s">
        <v>59</v>
      </c>
      <c r="D103" s="55"/>
      <c r="E103" s="9">
        <v>9496.35</v>
      </c>
      <c r="F103" s="9">
        <v>9496.35</v>
      </c>
      <c r="G103" s="86"/>
      <c r="H103" s="9">
        <v>9496.35</v>
      </c>
      <c r="I103" s="9">
        <v>9496.35</v>
      </c>
      <c r="J103" s="9">
        <v>9496.35</v>
      </c>
      <c r="K103" s="9">
        <v>9496.35</v>
      </c>
      <c r="L103" s="9">
        <v>9496.35</v>
      </c>
      <c r="M103" s="9">
        <v>9496.35</v>
      </c>
      <c r="N103" s="9">
        <v>9496.35</v>
      </c>
      <c r="O103" s="145">
        <v>9496.35</v>
      </c>
      <c r="P103" s="9">
        <v>9496.35</v>
      </c>
      <c r="Q103" s="145">
        <v>9496.35</v>
      </c>
      <c r="R103" s="9">
        <v>9496.35</v>
      </c>
      <c r="S103" s="145">
        <v>9496.35</v>
      </c>
      <c r="T103" s="29">
        <v>9.5</v>
      </c>
      <c r="U103" s="29">
        <v>9.5</v>
      </c>
    </row>
    <row r="104" spans="1:23" ht="95.45" customHeight="1">
      <c r="A104" s="10">
        <v>1517461</v>
      </c>
      <c r="B104" s="9" t="s">
        <v>27</v>
      </c>
      <c r="C104" s="157" t="s">
        <v>58</v>
      </c>
      <c r="D104" s="55"/>
      <c r="E104" s="59">
        <v>25280.74</v>
      </c>
      <c r="F104" s="55">
        <v>25280.74</v>
      </c>
      <c r="G104" s="86"/>
      <c r="H104" s="55">
        <v>25280.74</v>
      </c>
      <c r="I104" s="55">
        <v>25280.74</v>
      </c>
      <c r="J104" s="55">
        <v>25280.74</v>
      </c>
      <c r="K104" s="55">
        <v>25280.74</v>
      </c>
      <c r="L104" s="55">
        <v>25280.74</v>
      </c>
      <c r="M104" s="55">
        <v>25280.74</v>
      </c>
      <c r="N104" s="55">
        <v>25280.74</v>
      </c>
      <c r="O104" s="68">
        <v>25280.74</v>
      </c>
      <c r="P104" s="55">
        <v>25280.74</v>
      </c>
      <c r="Q104" s="68">
        <v>25280.74</v>
      </c>
      <c r="R104" s="55">
        <v>25280.74</v>
      </c>
      <c r="S104" s="68">
        <v>25280.74</v>
      </c>
      <c r="T104" s="23">
        <v>25.3</v>
      </c>
      <c r="U104" s="23">
        <v>25.3</v>
      </c>
    </row>
    <row r="105" spans="1:23" ht="40.9" customHeight="1">
      <c r="A105" s="146" t="s">
        <v>76</v>
      </c>
      <c r="B105" s="147" t="s">
        <v>29</v>
      </c>
      <c r="C105" s="169"/>
      <c r="D105" s="70">
        <v>18000</v>
      </c>
      <c r="E105" s="148"/>
      <c r="F105" s="70">
        <f t="shared" ref="F105:K105" si="21">SUM(F106)</f>
        <v>18000</v>
      </c>
      <c r="G105" s="149">
        <f t="shared" si="21"/>
        <v>0</v>
      </c>
      <c r="H105" s="149">
        <f t="shared" si="21"/>
        <v>18000</v>
      </c>
      <c r="I105" s="70">
        <f t="shared" si="21"/>
        <v>17998</v>
      </c>
      <c r="J105" s="149">
        <f t="shared" si="21"/>
        <v>18000</v>
      </c>
      <c r="K105" s="70">
        <f t="shared" si="21"/>
        <v>17998</v>
      </c>
      <c r="L105" s="149">
        <f t="shared" ref="L105:S105" si="22">SUM(L106:L107)</f>
        <v>3118000</v>
      </c>
      <c r="M105" s="149">
        <f t="shared" si="22"/>
        <v>17998</v>
      </c>
      <c r="N105" s="149">
        <f t="shared" si="22"/>
        <v>3118000</v>
      </c>
      <c r="O105" s="149">
        <f t="shared" si="22"/>
        <v>17998</v>
      </c>
      <c r="P105" s="149">
        <f t="shared" si="22"/>
        <v>3118000</v>
      </c>
      <c r="Q105" s="149">
        <f t="shared" si="22"/>
        <v>17998</v>
      </c>
      <c r="R105" s="149">
        <f t="shared" si="22"/>
        <v>3118000</v>
      </c>
      <c r="S105" s="149">
        <f t="shared" si="22"/>
        <v>17998</v>
      </c>
      <c r="T105" s="31">
        <f>SUM(T106:T107)</f>
        <v>3118</v>
      </c>
      <c r="U105" s="22">
        <f>SUM(U106:U107)</f>
        <v>18</v>
      </c>
    </row>
    <row r="106" spans="1:23" ht="47.25">
      <c r="A106" s="42" t="s">
        <v>30</v>
      </c>
      <c r="B106" s="74" t="s">
        <v>2</v>
      </c>
      <c r="C106" s="155" t="s">
        <v>3</v>
      </c>
      <c r="D106" s="55">
        <v>18000</v>
      </c>
      <c r="E106" s="85"/>
      <c r="F106" s="55">
        <v>18000</v>
      </c>
      <c r="G106" s="86"/>
      <c r="H106" s="85">
        <v>18000</v>
      </c>
      <c r="I106" s="85">
        <v>17998</v>
      </c>
      <c r="J106" s="85">
        <v>18000</v>
      </c>
      <c r="K106" s="85">
        <v>17998</v>
      </c>
      <c r="L106" s="85">
        <v>18000</v>
      </c>
      <c r="M106" s="85">
        <v>17998</v>
      </c>
      <c r="N106" s="85">
        <v>18000</v>
      </c>
      <c r="O106" s="86">
        <v>17998</v>
      </c>
      <c r="P106" s="85">
        <v>18000</v>
      </c>
      <c r="Q106" s="86">
        <v>17998</v>
      </c>
      <c r="R106" s="85">
        <v>18000</v>
      </c>
      <c r="S106" s="86">
        <v>17998</v>
      </c>
      <c r="T106" s="23">
        <v>18</v>
      </c>
      <c r="U106" s="23">
        <v>18</v>
      </c>
    </row>
    <row r="107" spans="1:23" ht="65.45" customHeight="1">
      <c r="A107" s="42">
        <v>1618330</v>
      </c>
      <c r="B107" s="9" t="s">
        <v>88</v>
      </c>
      <c r="C107" s="155" t="s">
        <v>146</v>
      </c>
      <c r="D107" s="55"/>
      <c r="E107" s="85"/>
      <c r="F107" s="55"/>
      <c r="G107" s="86"/>
      <c r="H107" s="86"/>
      <c r="I107" s="85"/>
      <c r="J107" s="86"/>
      <c r="K107" s="85"/>
      <c r="L107" s="86">
        <v>3100000</v>
      </c>
      <c r="M107" s="85"/>
      <c r="N107" s="86">
        <v>3100000</v>
      </c>
      <c r="O107" s="86"/>
      <c r="P107" s="86">
        <v>3100000</v>
      </c>
      <c r="Q107" s="86"/>
      <c r="R107" s="86">
        <v>3100000</v>
      </c>
      <c r="S107" s="68"/>
      <c r="T107" s="32">
        <v>3100</v>
      </c>
      <c r="U107" s="23">
        <v>0</v>
      </c>
    </row>
    <row r="108" spans="1:23" ht="31.5">
      <c r="A108" s="146" t="s">
        <v>31</v>
      </c>
      <c r="B108" s="147" t="s">
        <v>32</v>
      </c>
      <c r="C108" s="121"/>
      <c r="D108" s="70">
        <v>55000</v>
      </c>
      <c r="E108" s="148"/>
      <c r="F108" s="70">
        <f>SUM(F109)</f>
        <v>55000</v>
      </c>
      <c r="G108" s="149">
        <f>SUM(G109)</f>
        <v>30859</v>
      </c>
      <c r="H108" s="149">
        <f t="shared" ref="H108:U108" si="23">SUM(H109)</f>
        <v>55000</v>
      </c>
      <c r="I108" s="70">
        <f t="shared" si="23"/>
        <v>54700</v>
      </c>
      <c r="J108" s="149">
        <f t="shared" si="23"/>
        <v>55000</v>
      </c>
      <c r="K108" s="70">
        <f t="shared" si="23"/>
        <v>54700</v>
      </c>
      <c r="L108" s="149">
        <f t="shared" si="23"/>
        <v>55000</v>
      </c>
      <c r="M108" s="70">
        <f t="shared" si="23"/>
        <v>54700</v>
      </c>
      <c r="N108" s="149">
        <f t="shared" si="23"/>
        <v>55000</v>
      </c>
      <c r="O108" s="149">
        <f t="shared" si="23"/>
        <v>54700</v>
      </c>
      <c r="P108" s="149">
        <f t="shared" si="23"/>
        <v>54700</v>
      </c>
      <c r="Q108" s="149">
        <f t="shared" si="23"/>
        <v>54700</v>
      </c>
      <c r="R108" s="149">
        <f t="shared" si="23"/>
        <v>54700</v>
      </c>
      <c r="S108" s="149">
        <f t="shared" si="23"/>
        <v>54700</v>
      </c>
      <c r="T108" s="31">
        <f t="shared" si="23"/>
        <v>54.7</v>
      </c>
      <c r="U108" s="22">
        <f t="shared" si="23"/>
        <v>54.7</v>
      </c>
    </row>
    <row r="109" spans="1:23" ht="47.25">
      <c r="A109" s="53" t="s">
        <v>33</v>
      </c>
      <c r="B109" s="54" t="s">
        <v>2</v>
      </c>
      <c r="C109" s="154" t="s">
        <v>3</v>
      </c>
      <c r="D109" s="99">
        <v>55000</v>
      </c>
      <c r="E109" s="150"/>
      <c r="F109" s="151">
        <v>55000</v>
      </c>
      <c r="G109" s="100">
        <v>30859</v>
      </c>
      <c r="H109" s="151">
        <v>55000</v>
      </c>
      <c r="I109" s="151">
        <v>54700</v>
      </c>
      <c r="J109" s="151">
        <v>55000</v>
      </c>
      <c r="K109" s="151">
        <v>54700</v>
      </c>
      <c r="L109" s="151">
        <v>55000</v>
      </c>
      <c r="M109" s="151">
        <v>54700</v>
      </c>
      <c r="N109" s="151">
        <v>55000</v>
      </c>
      <c r="O109" s="76">
        <v>54700</v>
      </c>
      <c r="P109" s="151">
        <v>54700</v>
      </c>
      <c r="Q109" s="76">
        <v>54700</v>
      </c>
      <c r="R109" s="76">
        <v>54700</v>
      </c>
      <c r="S109" s="76">
        <v>54700</v>
      </c>
      <c r="T109" s="52">
        <v>54.7</v>
      </c>
      <c r="U109" s="24">
        <v>54.7</v>
      </c>
    </row>
    <row r="110" spans="1:23">
      <c r="A110" s="89"/>
      <c r="B110" s="140" t="s">
        <v>34</v>
      </c>
      <c r="C110" s="64"/>
      <c r="D110" s="123">
        <v>35807300</v>
      </c>
      <c r="E110" s="56"/>
      <c r="F110" s="108">
        <f t="shared" ref="F110:S110" si="24">F11+F23+F37+F40+F46+F75+F105+F108</f>
        <v>61542928.549999997</v>
      </c>
      <c r="G110" s="108">
        <f t="shared" si="24"/>
        <v>3597997</v>
      </c>
      <c r="H110" s="108">
        <f t="shared" si="24"/>
        <v>64397867.260000005</v>
      </c>
      <c r="I110" s="108">
        <f t="shared" si="24"/>
        <v>8478189.9100000001</v>
      </c>
      <c r="J110" s="108">
        <f t="shared" si="24"/>
        <v>64369867.260000005</v>
      </c>
      <c r="K110" s="108">
        <f t="shared" si="24"/>
        <v>11815700.5</v>
      </c>
      <c r="L110" s="108">
        <f t="shared" si="24"/>
        <v>66224281.050000004</v>
      </c>
      <c r="M110" s="108">
        <f t="shared" si="24"/>
        <v>22410021.780000001</v>
      </c>
      <c r="N110" s="108">
        <f t="shared" si="24"/>
        <v>67716426.050000012</v>
      </c>
      <c r="O110" s="108">
        <f t="shared" si="24"/>
        <v>32179509.830000006</v>
      </c>
      <c r="P110" s="108">
        <f t="shared" si="24"/>
        <v>67909492.050000012</v>
      </c>
      <c r="Q110" s="108">
        <f t="shared" si="24"/>
        <v>37598502.489999995</v>
      </c>
      <c r="R110" s="108">
        <f t="shared" si="24"/>
        <v>78364448.050000012</v>
      </c>
      <c r="S110" s="108">
        <f t="shared" si="24"/>
        <v>54606839.629999995</v>
      </c>
      <c r="T110" s="33">
        <f>T11+T23+T37+T40+T46+T75+T105+T108</f>
        <v>80672.155199999994</v>
      </c>
      <c r="U110" s="33">
        <f>U11+U23+U37+U40+U46+U75+U105+U108</f>
        <v>59731.799999999988</v>
      </c>
    </row>
    <row r="111" spans="1:23">
      <c r="H111" s="47" t="s">
        <v>90</v>
      </c>
      <c r="I111" s="48"/>
      <c r="J111" s="47"/>
      <c r="K111" s="48"/>
      <c r="L111" s="47"/>
      <c r="M111" s="48"/>
      <c r="N111" s="47"/>
      <c r="O111" s="49"/>
      <c r="P111" s="50"/>
      <c r="Q111" s="50"/>
      <c r="R111" s="50"/>
      <c r="S111" s="51"/>
      <c r="T111" s="30"/>
      <c r="U111" s="30"/>
    </row>
    <row r="112" spans="1:23">
      <c r="B112" s="1" t="s">
        <v>152</v>
      </c>
    </row>
  </sheetData>
  <mergeCells count="4">
    <mergeCell ref="A54:A55"/>
    <mergeCell ref="B54:B55"/>
    <mergeCell ref="B8:T8"/>
    <mergeCell ref="C54:C55"/>
  </mergeCells>
  <phoneticPr fontId="0" type="noConversion"/>
  <pageMargins left="0.59055118110236227" right="0" top="0" bottom="0" header="0" footer="0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2020-11-12T12:13:28Z</cp:lastPrinted>
  <dcterms:created xsi:type="dcterms:W3CDTF">2020-02-20T07:29:24Z</dcterms:created>
  <dcterms:modified xsi:type="dcterms:W3CDTF">2020-11-12T12:23:31Z</dcterms:modified>
</cp:coreProperties>
</file>